
<file path=[Content_Types].xml><?xml version="1.0" encoding="utf-8"?>
<Types xmlns="http://schemas.openxmlformats.org/package/2006/content-types">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120" yWindow="-120" windowWidth="20730" windowHeight="11160" tabRatio="904" firstSheet="1" activeTab="11"/>
  </bookViews>
  <sheets>
    <sheet name="Anexo I Programacion Financiera" sheetId="10" r:id="rId1"/>
    <sheet name="anexo 2 " sheetId="1" r:id="rId2"/>
    <sheet name="Anexo 2 Bis" sheetId="8" r:id="rId3"/>
    <sheet name="anexo 3 " sheetId="6" r:id="rId4"/>
    <sheet name="Anexo 4 " sheetId="4" r:id="rId5"/>
    <sheet name="Anexo 6" sheetId="13" r:id="rId6"/>
    <sheet name="ANEXO 19" sheetId="18" r:id="rId7"/>
    <sheet name="ANEXO 20" sheetId="22" r:id="rId8"/>
    <sheet name="ANEXO 30 INC. C" sheetId="16" r:id="rId9"/>
    <sheet name="ANEXO 30 INC. D" sheetId="17" r:id="rId10"/>
    <sheet name="ANEXO 30 ART. 27" sheetId="20" r:id="rId11"/>
    <sheet name="ANEXO 30 OTRAS EXPL." sheetId="21" r:id="rId12"/>
  </sheets>
  <definedNames>
    <definedName name="Print_Area" localSheetId="1">'anexo 2 '!$A$8:$O$28</definedName>
    <definedName name="Print_Area" localSheetId="8">'ANEXO 30 INC. C'!$B$1:$K$22</definedName>
    <definedName name="Print_Area" localSheetId="4">'Anexo 4 '!$A$8:$L$35</definedName>
    <definedName name="Print_Area" localSheetId="0">'Anexo I Programacion Financiera'!$A$1:$L$27</definedName>
  </definedNames>
  <calcPr calcId="124519"/>
</workbook>
</file>

<file path=xl/calcChain.xml><?xml version="1.0" encoding="utf-8"?>
<calcChain xmlns="http://schemas.openxmlformats.org/spreadsheetml/2006/main">
  <c r="I28" i="10"/>
  <c r="J28" s="1"/>
  <c r="H28"/>
  <c r="K26"/>
  <c r="J26"/>
  <c r="I26"/>
  <c r="H26"/>
  <c r="L26" s="1"/>
  <c r="L25"/>
  <c r="L24"/>
  <c r="L22"/>
  <c r="L21"/>
  <c r="K20"/>
  <c r="J20"/>
  <c r="I20"/>
  <c r="H20"/>
  <c r="L20" s="1"/>
  <c r="K19"/>
  <c r="J19"/>
  <c r="I19"/>
  <c r="H19"/>
  <c r="L19" s="1"/>
  <c r="M17"/>
  <c r="L17"/>
  <c r="L16"/>
  <c r="K15"/>
  <c r="K18" s="1"/>
  <c r="K23" s="1"/>
  <c r="J15"/>
  <c r="J18" s="1"/>
  <c r="J23" s="1"/>
  <c r="J27" s="1"/>
  <c r="I15"/>
  <c r="I18" s="1"/>
  <c r="I23" s="1"/>
  <c r="I27" s="1"/>
  <c r="H15"/>
  <c r="H18" s="1"/>
  <c r="M14"/>
  <c r="L14"/>
  <c r="L13"/>
  <c r="I23" i="4"/>
  <c r="I20" l="1"/>
  <c r="K27" i="10"/>
  <c r="H23"/>
  <c r="L18"/>
  <c r="L15"/>
  <c r="P24" i="18"/>
  <c r="L24"/>
  <c r="F24"/>
  <c r="E24"/>
  <c r="D24"/>
  <c r="H27" i="10" l="1"/>
  <c r="L23"/>
  <c r="L27" s="1"/>
  <c r="H20" i="4"/>
  <c r="O24" i="1" l="1"/>
  <c r="O23"/>
  <c r="O22"/>
  <c r="O21"/>
  <c r="O20"/>
  <c r="O19"/>
  <c r="H12" i="13" l="1"/>
  <c r="E24" i="1" l="1"/>
  <c r="N24" s="1"/>
  <c r="E23"/>
  <c r="N23" s="1"/>
  <c r="E22"/>
  <c r="N22" s="1"/>
  <c r="E21"/>
  <c r="N21" s="1"/>
  <c r="E20"/>
  <c r="N20" s="1"/>
  <c r="E19"/>
  <c r="N19" s="1"/>
  <c r="E25" l="1"/>
  <c r="G24" i="18" l="1"/>
  <c r="G19"/>
  <c r="G14"/>
  <c r="J26" i="22" l="1"/>
  <c r="H26"/>
  <c r="D26"/>
  <c r="C26"/>
  <c r="I24"/>
  <c r="I26" s="1"/>
  <c r="C25" i="1" l="1"/>
  <c r="I21" i="4"/>
  <c r="J21" i="8"/>
  <c r="I32" i="4"/>
  <c r="B25" i="1"/>
  <c r="D25"/>
  <c r="I25"/>
  <c r="L25"/>
  <c r="C26" i="8"/>
  <c r="J30" i="4"/>
  <c r="J28"/>
  <c r="J27"/>
  <c r="H19"/>
  <c r="J19" s="1"/>
  <c r="J22"/>
  <c r="I25"/>
  <c r="K24" i="13"/>
  <c r="K15"/>
  <c r="K22"/>
  <c r="K23"/>
  <c r="H19"/>
  <c r="K23" i="8" l="1"/>
  <c r="H23" i="4"/>
  <c r="K19" i="8"/>
  <c r="D26"/>
  <c r="K21"/>
  <c r="I16" i="13" s="1"/>
  <c r="H31" i="4"/>
  <c r="H32" s="1"/>
  <c r="K20" i="8"/>
  <c r="J20"/>
  <c r="J19"/>
  <c r="J25" i="1"/>
  <c r="H25" i="4"/>
  <c r="I26"/>
  <c r="H26" i="13"/>
  <c r="I24" i="4"/>
  <c r="J25"/>
  <c r="C28" i="8"/>
  <c r="J23" l="1"/>
  <c r="J31" i="4"/>
  <c r="J32" s="1"/>
  <c r="J23"/>
  <c r="J20"/>
  <c r="H26"/>
  <c r="H21"/>
  <c r="H24" s="1"/>
  <c r="K25" i="1"/>
  <c r="D28" i="8"/>
  <c r="K24"/>
  <c r="J24"/>
  <c r="J22"/>
  <c r="E26"/>
  <c r="O25" i="1"/>
  <c r="I17" i="13"/>
  <c r="I21"/>
  <c r="I29" i="4"/>
  <c r="N25" i="1"/>
  <c r="K16" i="13"/>
  <c r="K14"/>
  <c r="I13"/>
  <c r="I26" i="8" l="1"/>
  <c r="K22"/>
  <c r="J21" i="4"/>
  <c r="M25" i="1"/>
  <c r="J26" i="4"/>
  <c r="K17" i="13"/>
  <c r="I18"/>
  <c r="I25"/>
  <c r="E28" i="8"/>
  <c r="J26"/>
  <c r="K21" i="13"/>
  <c r="I33" i="4"/>
  <c r="H29"/>
  <c r="K13" i="13"/>
  <c r="I12"/>
  <c r="I20" l="1"/>
  <c r="K20" s="1"/>
  <c r="K26" i="8"/>
  <c r="I28"/>
  <c r="J24" i="4"/>
  <c r="K25" i="13"/>
  <c r="K18"/>
  <c r="H33" i="4"/>
  <c r="I19" i="13" l="1"/>
  <c r="K28" i="8"/>
  <c r="J29" i="4"/>
  <c r="K12" i="13"/>
  <c r="K19"/>
  <c r="I26" l="1"/>
  <c r="J33" i="4"/>
  <c r="K26" i="13"/>
</calcChain>
</file>

<file path=xl/sharedStrings.xml><?xml version="1.0" encoding="utf-8"?>
<sst xmlns="http://schemas.openxmlformats.org/spreadsheetml/2006/main" count="333" uniqueCount="197">
  <si>
    <t>ACUERDO N° 3949</t>
  </si>
  <si>
    <t>ANEXO 2: DE LA EJECUCION DEL PRESUPUESTO CON RELACION A LOS CREDITOS ACUMULADA AL FIN DEL TRIMESTRE</t>
  </si>
  <si>
    <t>Nomenclador:</t>
  </si>
  <si>
    <t>Ejercicio:</t>
  </si>
  <si>
    <t>Trimestre</t>
  </si>
  <si>
    <t>Partidas</t>
  </si>
  <si>
    <t>Credito</t>
  </si>
  <si>
    <t>Modificaciones acumuladas</t>
  </si>
  <si>
    <t>Crédito</t>
  </si>
  <si>
    <t>Compromisos</t>
  </si>
  <si>
    <t>Devengado</t>
  </si>
  <si>
    <t>Mandado a</t>
  </si>
  <si>
    <t>Pagado</t>
  </si>
  <si>
    <t xml:space="preserve">Residuos </t>
  </si>
  <si>
    <t>Saldo no</t>
  </si>
  <si>
    <t>Deuda</t>
  </si>
  <si>
    <t>al fin de cada trimestre</t>
  </si>
  <si>
    <t>Autorizado</t>
  </si>
  <si>
    <t>Contraidos</t>
  </si>
  <si>
    <t>Pagar</t>
  </si>
  <si>
    <t>Pasivos</t>
  </si>
  <si>
    <t>Utilizado</t>
  </si>
  <si>
    <t>Exigible</t>
  </si>
  <si>
    <t>Aumentos</t>
  </si>
  <si>
    <t>Disminuciones</t>
  </si>
  <si>
    <t>Definitivo</t>
  </si>
  <si>
    <t>TOTALES</t>
  </si>
  <si>
    <t>Ejercicio</t>
  </si>
  <si>
    <t>ANEXO 4: EJECUCION PRESUPUESTARIA DEL TRIMESTRE. CUMPLIMIENTO DE METAS</t>
  </si>
  <si>
    <t>NOMENCLADOR</t>
  </si>
  <si>
    <t xml:space="preserve">EJERCICIO: </t>
  </si>
  <si>
    <t>TRIMESTRE</t>
  </si>
  <si>
    <t>Ejecutado</t>
  </si>
  <si>
    <t>Programacion</t>
  </si>
  <si>
    <t>Diferencia entre</t>
  </si>
  <si>
    <t>Concepto</t>
  </si>
  <si>
    <t xml:space="preserve">en el </t>
  </si>
  <si>
    <t>Financiera del</t>
  </si>
  <si>
    <t xml:space="preserve">Ejecutado y </t>
  </si>
  <si>
    <t>trimestre</t>
  </si>
  <si>
    <t>Programacion Financ.</t>
  </si>
  <si>
    <t>I</t>
  </si>
  <si>
    <t>RECURSOS CORRIENTES</t>
  </si>
  <si>
    <t>II</t>
  </si>
  <si>
    <t>GASTOS CORRIENTES</t>
  </si>
  <si>
    <t>III</t>
  </si>
  <si>
    <t>RESULTADO ECONOMICO: Ahorro/Desahorro (I-II)</t>
  </si>
  <si>
    <t>IV</t>
  </si>
  <si>
    <t>RECURSOS DE CAPITAL</t>
  </si>
  <si>
    <t>V</t>
  </si>
  <si>
    <t>GASTOS DE CAPITAL</t>
  </si>
  <si>
    <t>VI</t>
  </si>
  <si>
    <t>EXCEDENTE ANTES TRANF. FIGURATIVAS (III+IV-V)</t>
  </si>
  <si>
    <t>VII</t>
  </si>
  <si>
    <t>RECURSOS FIGURATIVOS</t>
  </si>
  <si>
    <t>VIII</t>
  </si>
  <si>
    <t>GASTOS FIGURATIVOS</t>
  </si>
  <si>
    <t>IX</t>
  </si>
  <si>
    <t>NECESIDAD DE FINANCIAMIENTO (VI+VII-VIII)</t>
  </si>
  <si>
    <t>X</t>
  </si>
  <si>
    <t>FUENTES DE FINANCIAMIENTO</t>
  </si>
  <si>
    <t>XI</t>
  </si>
  <si>
    <t>APLICACIONES FINANCIERAS</t>
  </si>
  <si>
    <t>XII</t>
  </si>
  <si>
    <t>FINANCIAMIENTO NETO (X-XI)</t>
  </si>
  <si>
    <t>XIII</t>
  </si>
  <si>
    <t>RESULTADO FINANCIERO (IX+XII)</t>
  </si>
  <si>
    <t>ANEXO 3: DE LA EJECUCION DEL PRESUPUESTO CON RELACION AL CALCULO DE RECURSOS Y FINANCIAMIENTO</t>
  </si>
  <si>
    <t>ACUMULADO AL FIN DEL TRIMESTRE E INGRESADO EN EL TRIMESTRE</t>
  </si>
  <si>
    <t>Calculo original</t>
  </si>
  <si>
    <t>Modificaciones Acumuladas</t>
  </si>
  <si>
    <t>Calculo definitivo</t>
  </si>
  <si>
    <t>Ingresado</t>
  </si>
  <si>
    <t>Diferencia</t>
  </si>
  <si>
    <t xml:space="preserve">Ingresado </t>
  </si>
  <si>
    <t>Acumulado al</t>
  </si>
  <si>
    <t>en el</t>
  </si>
  <si>
    <t>fin de cada</t>
  </si>
  <si>
    <t>ANEXO 2 BIS: DE LA EJECUCION DEL PRESUPUESTO CON RELACION A LOS CREDITOS CORRESPONDIENTE AL TRIMESTRE</t>
  </si>
  <si>
    <t xml:space="preserve"> </t>
  </si>
  <si>
    <t xml:space="preserve">Mandado </t>
  </si>
  <si>
    <t xml:space="preserve">Pagado </t>
  </si>
  <si>
    <t xml:space="preserve">Variacion </t>
  </si>
  <si>
    <t>Variacion</t>
  </si>
  <si>
    <t>contraidos</t>
  </si>
  <si>
    <t>en el trimestre</t>
  </si>
  <si>
    <t>a pagar en el</t>
  </si>
  <si>
    <t>Residuos Pasivos</t>
  </si>
  <si>
    <t>Deuda Exigible</t>
  </si>
  <si>
    <t>N   O          A   P   L   I   C   A   B   L   E</t>
  </si>
  <si>
    <t>ANEXO 1: PROGRAMACION FINANCIERA ART. 22 LEY 7314</t>
  </si>
  <si>
    <t>1° Trimestre</t>
  </si>
  <si>
    <t>2° Trimestre</t>
  </si>
  <si>
    <t>3° Trimestre</t>
  </si>
  <si>
    <t>4° Trimestre</t>
  </si>
  <si>
    <t>Presupuesto</t>
  </si>
  <si>
    <t>Votado en el</t>
  </si>
  <si>
    <t>TOTAL RECURSOS (I+IV)</t>
  </si>
  <si>
    <t>TOTAL GASTOS (II+V)</t>
  </si>
  <si>
    <t>41200 Bienes</t>
  </si>
  <si>
    <t>41100 Personal</t>
  </si>
  <si>
    <t>41300 Servicios</t>
  </si>
  <si>
    <t>51100 Bs.Capital</t>
  </si>
  <si>
    <t>74100 Deuda Ej.Anter</t>
  </si>
  <si>
    <t>Stock de Deuda</t>
  </si>
  <si>
    <t>Flotante al inicio</t>
  </si>
  <si>
    <t>Variacion Deuda</t>
  </si>
  <si>
    <t>Flotante contraida</t>
  </si>
  <si>
    <t>en el Trimestre</t>
  </si>
  <si>
    <t>del Trimestre</t>
  </si>
  <si>
    <t>Stock Deuda</t>
  </si>
  <si>
    <t>flotante al final</t>
  </si>
  <si>
    <t>Gastos Corrientes</t>
  </si>
  <si>
    <t>Personal</t>
  </si>
  <si>
    <t>Locaciones de Servicios</t>
  </si>
  <si>
    <t>Bienes Corrientes</t>
  </si>
  <si>
    <t>Otros Servicios</t>
  </si>
  <si>
    <t>Transferencicas</t>
  </si>
  <si>
    <t>Erogaciones sin discriminar</t>
  </si>
  <si>
    <t>Erogaciones de capital</t>
  </si>
  <si>
    <t>Bienes de Capital</t>
  </si>
  <si>
    <t>Trabajos Pùblicos</t>
  </si>
  <si>
    <t>Inversion Financiera</t>
  </si>
  <si>
    <t>Bienes pre existentes</t>
  </si>
  <si>
    <t>Erogaciones figurativas</t>
  </si>
  <si>
    <t>Aplicaciones financieras</t>
  </si>
  <si>
    <t>TOTAL</t>
  </si>
  <si>
    <t>ANEXO 6: EVOLUCION DE LA DEUDA FLOTANTE ACUMULADA AL FIN DEL TRIMESTRE</t>
  </si>
  <si>
    <r>
      <t>REPARTICION:</t>
    </r>
    <r>
      <rPr>
        <b/>
        <sz val="10"/>
        <rFont val="Arial"/>
        <family val="2"/>
      </rPr>
      <t xml:space="preserve"> H. Cámara de Diputados</t>
    </r>
  </si>
  <si>
    <t>010102</t>
  </si>
  <si>
    <t>Repartición / Organismo: H Cámara de Diputados</t>
  </si>
  <si>
    <t>Repartición / Organismo:  H. Cámara de Diputados</t>
  </si>
  <si>
    <t>Repartición / Organismo: H. Cámara de Diputados</t>
  </si>
  <si>
    <t>REPARTICION /ORGANISMO: HONORABLE CAMARA DE DIPUTADOS</t>
  </si>
  <si>
    <t xml:space="preserve">           ACUERDO    Nº     3.949</t>
  </si>
  <si>
    <t xml:space="preserve"> ANEXO 30 inc. D):     MEDIDAS CORRECTIVAS</t>
  </si>
  <si>
    <t xml:space="preserve"> ANEXO 30 inc. C):     INFORMES ESCRITOS</t>
  </si>
  <si>
    <t>LAS MEDIDAS TOMADAS PARA LA CORRECCIÓN DE DESVÍOS SON LAS SIGUIENTES:</t>
  </si>
  <si>
    <t>Cámara de Diputados</t>
  </si>
  <si>
    <t>Al Final</t>
  </si>
  <si>
    <t>Bajas</t>
  </si>
  <si>
    <t>Altas</t>
  </si>
  <si>
    <t>Al Inicio</t>
  </si>
  <si>
    <t>Importe Liquidado en el trimestre</t>
  </si>
  <si>
    <t>Cargos</t>
  </si>
  <si>
    <t>ADMINISTRACIÓN CENTRAL</t>
  </si>
  <si>
    <t>PLANTA DE PERSONAL TOTAL</t>
  </si>
  <si>
    <t>PLANTA DE PERSONAL TEMPORARIA</t>
  </si>
  <si>
    <t>PLANTA DE PERSONAL PERMANENTE</t>
  </si>
  <si>
    <t>ORGANISMO</t>
  </si>
  <si>
    <t>TRIMESTRE:</t>
  </si>
  <si>
    <t>ANEXO 19: DETALLE DE LA PLANTA DE PERSONAL Y CONTRATOS DE LOCACIÓN. IMPORTES LIQUIDADOS ACUMULADOS AL FIN DE CADA TRIMESTRE</t>
  </si>
  <si>
    <t>ACUERDO Nº 3949</t>
  </si>
  <si>
    <t>Importe Liquidado Acumulado Anual</t>
  </si>
  <si>
    <t>Boletos de Ingresos del Trimestre</t>
  </si>
  <si>
    <t>Boletos de Ingresos Acumulados Anual</t>
  </si>
  <si>
    <t>SIN MOVIMIENTO</t>
  </si>
  <si>
    <t xml:space="preserve"> ANEXO 30 :     ARTICULO 27</t>
  </si>
  <si>
    <t xml:space="preserve">NO APLICA </t>
  </si>
  <si>
    <t xml:space="preserve">           </t>
  </si>
  <si>
    <t>ANEXO N° 20</t>
  </si>
  <si>
    <t>ALTAS Y BAJAS DE CONTRATOS DE LOCACIÓN DE SERVICIOS. Art. 33 inc. B.</t>
  </si>
  <si>
    <t>REPARTICIÓN/ORGANISMO:</t>
  </si>
  <si>
    <t>HONORABLE CÁMARA DE DIPUTADOS</t>
  </si>
  <si>
    <t xml:space="preserve">TRIMESTRE </t>
  </si>
  <si>
    <t>NOMENCLADOR 10102</t>
  </si>
  <si>
    <t xml:space="preserve">Organismo </t>
  </si>
  <si>
    <t>Cant Inicio</t>
  </si>
  <si>
    <t>Cant. Fin</t>
  </si>
  <si>
    <t>Importe total liquidado</t>
  </si>
  <si>
    <t>H. Cámara de Diputados</t>
  </si>
  <si>
    <t>Totales</t>
  </si>
  <si>
    <r>
      <rPr>
        <b/>
        <sz val="11"/>
        <color theme="1"/>
        <rFont val="Calibri"/>
        <family val="2"/>
        <scheme val="minor"/>
      </rPr>
      <t xml:space="preserve">REPARTICIÓN / ORGANISMO: </t>
    </r>
    <r>
      <rPr>
        <sz val="11"/>
        <color theme="1"/>
        <rFont val="Calibri"/>
        <family val="2"/>
        <scheme val="minor"/>
      </rPr>
      <t>HONORABLE CÁMARA DE DIPUTADOS</t>
    </r>
  </si>
  <si>
    <r>
      <t xml:space="preserve">NOMENCLADOR: </t>
    </r>
    <r>
      <rPr>
        <sz val="11"/>
        <color theme="1"/>
        <rFont val="Calibri"/>
        <family val="2"/>
        <scheme val="minor"/>
      </rPr>
      <t>1.01.02</t>
    </r>
  </si>
  <si>
    <t>EJERCICIO:</t>
  </si>
  <si>
    <t xml:space="preserve">41100 PERSONAL                     </t>
  </si>
  <si>
    <t xml:space="preserve">41200 BIENES                       </t>
  </si>
  <si>
    <t xml:space="preserve">41300 SERVICIOS                    </t>
  </si>
  <si>
    <t>43100 TRANSFERENCIAS P/FINANC.EROGA</t>
  </si>
  <si>
    <t xml:space="preserve">51100 BIENES                       </t>
  </si>
  <si>
    <t>74100 AMORTIZACION DE LA DEUDA FLOT</t>
  </si>
  <si>
    <t>Las diferencias en el cumplimiento de metas obedecen al siguiente detalle:</t>
  </si>
  <si>
    <t>43100 Trasferencias</t>
  </si>
  <si>
    <t>EJERCICIO: 2023</t>
  </si>
  <si>
    <t>EJERCICIO:  2.023</t>
  </si>
  <si>
    <t>EJERCICIO 2023</t>
  </si>
  <si>
    <r>
      <t xml:space="preserve">                                                     ACUERDO    Nº     3.949
                                              ANEXO 30 :     OTRAS EXPLICACIONES
</t>
    </r>
    <r>
      <rPr>
        <sz val="10"/>
        <color indexed="8"/>
        <rFont val="Arial"/>
        <family val="1"/>
        <charset val="204"/>
      </rPr>
      <t xml:space="preserve">REPARTICION /ORGANISMO: HONORABLE CAMARA DE DIPUTADOS NOMENCLADOR                 </t>
    </r>
    <r>
      <rPr>
        <b/>
        <sz val="10"/>
        <color indexed="8"/>
        <rFont val="Arial"/>
        <family val="1"/>
        <charset val="204"/>
      </rPr>
      <t xml:space="preserve">010102
                                                                                                                                    </t>
    </r>
    <r>
      <rPr>
        <sz val="10"/>
        <color indexed="8"/>
        <rFont val="Arial"/>
        <family val="1"/>
        <charset val="204"/>
      </rPr>
      <t xml:space="preserve">
EJERCICIO:     2023                                                                                TRIMESTRE 3°</t>
    </r>
  </si>
  <si>
    <t>2</t>
  </si>
  <si>
    <t>3</t>
  </si>
  <si>
    <t>4</t>
  </si>
  <si>
    <t>1</t>
  </si>
  <si>
    <t>CUARTO TRIMESTRE 2023</t>
  </si>
  <si>
    <r>
      <rPr>
        <b/>
        <sz val="10"/>
        <rFont val="Arial"/>
        <family val="2"/>
      </rPr>
      <t xml:space="preserve">2) GASTOS DE CAPITAL: </t>
    </r>
    <r>
      <rPr>
        <sz val="10"/>
        <rFont val="Arial"/>
        <family val="2"/>
      </rPr>
      <t>el gasto en capital del trimestre es 249% mayor que el programado debido a que se pudieron ejecutar licitaciones y compras pendientes en los trimestres anteriores. Debido a esto pudimos reversar la sub-ejecucion que se llevaba a lo largo del ejercicio 2.023. Esto se debía a que no se había logrado conseguir el equipamiento requerido y a la imposibilidad de obtener precios por parte de proveedores, en especial el relacionado con el área de informática, conforme lo programado en cuanto a caracteristicas y precios previstos al momento de elaborar la programación financiera de rigor.</t>
    </r>
  </si>
  <si>
    <r>
      <rPr>
        <b/>
        <sz val="10"/>
        <rFont val="Arial"/>
        <family val="2"/>
      </rPr>
      <t>1) GASTOS CORRIENTES</t>
    </r>
    <r>
      <rPr>
        <sz val="10"/>
        <rFont val="Arial"/>
        <family val="2"/>
      </rPr>
      <t>: el gasto corriente ejecutado en el trimestre es 86% mayor que el programado. Esto se debe a incrementos salariales pactados en reuniones paritarias, acumulados a Octubre del 85% y a Diciembre del 115%. Contrariamente a este incremento en el gasto de personal por inflación se ha producido un ahorro por baja de cantidad de empleados y en la ejecución de bienes y servicios.</t>
    </r>
  </si>
  <si>
    <r>
      <rPr>
        <b/>
        <sz val="8"/>
        <rFont val="Arial"/>
        <family val="2"/>
      </rPr>
      <t>1) GASTOS CORRIENTES</t>
    </r>
    <r>
      <rPr>
        <sz val="8"/>
        <rFont val="Arial"/>
        <family val="2"/>
      </rPr>
      <t>: SE ENCUENTRAN VIGENTES ACUERDOS PARITARIOS CELEBRADOS EN LOS MESES DE MARZO, JULIO, SEPTIEMBRE Y NOVIEMBRE DONDE SE ESTIPULARON AUMENTOS SALARIALES PARA TODOS LOS MESES HASTA DICIEMBRE, POR LO CUAL EL GASTO CORRIENTE EN PERSONAL SE VIO INCREMENTADO SIGNIFICATIVAMENTE. EN EL CONTEXTO INFLACIONARIO EN CUAL SE ENCUENTRA EL PAIS, DICHA DIFERENCIA NO FUE CORREGIDA.</t>
    </r>
  </si>
  <si>
    <r>
      <rPr>
        <b/>
        <sz val="8"/>
        <rFont val="Arial"/>
        <family val="2"/>
      </rPr>
      <t>2) GASTOS DE CAPITAL</t>
    </r>
    <r>
      <rPr>
        <sz val="8"/>
        <rFont val="Arial"/>
        <family val="2"/>
      </rPr>
      <t xml:space="preserve">: SE EJECUTARON COMPRAS DE BIENES DE CAPITAL EN LOS MESES DE ESTE TRIMESTRE LO CUAL SIRVIÓ PARA SANEAR LAS DIFERENCIAS QUE SE TENÍAN EN LOS TRIMESTRES ANTERIORES. </t>
    </r>
    <r>
      <rPr>
        <b/>
        <sz val="8"/>
        <rFont val="Arial"/>
        <family val="2"/>
      </rPr>
      <t/>
    </r>
  </si>
  <si>
    <t>EJERCICIO: 2024</t>
  </si>
</sst>
</file>

<file path=xl/styles.xml><?xml version="1.0" encoding="utf-8"?>
<styleSheet xmlns="http://schemas.openxmlformats.org/spreadsheetml/2006/main">
  <numFmts count="4">
    <numFmt numFmtId="164" formatCode="_-* #,##0.00_-;\-* #,##0.00_-;_-* &quot;-&quot;??_-;_-@_-"/>
    <numFmt numFmtId="165" formatCode="_ * #,##0.00_ ;_ * \-#,##0.00_ ;_ * &quot;-&quot;??_ ;_ @_ "/>
    <numFmt numFmtId="166" formatCode="_ * #,##0_ ;_ * \-#,##0_ ;_ * &quot;-&quot;??_ ;_ @_ "/>
    <numFmt numFmtId="167" formatCode="_-* #,##0.00\ _€_-;\-* #,##0.00\ _€_-;_-* &quot;-&quot;??\ _€_-;_-@_-"/>
  </numFmts>
  <fonts count="37">
    <font>
      <sz val="10"/>
      <name val="Verdana"/>
    </font>
    <font>
      <sz val="11"/>
      <color theme="1"/>
      <name val="Calibri"/>
      <family val="2"/>
      <scheme val="minor"/>
    </font>
    <font>
      <sz val="11"/>
      <color theme="1"/>
      <name val="Calibri"/>
      <family val="2"/>
      <scheme val="minor"/>
    </font>
    <font>
      <sz val="11"/>
      <color theme="1"/>
      <name val="Calibri"/>
      <family val="2"/>
      <scheme val="minor"/>
    </font>
    <font>
      <b/>
      <sz val="12"/>
      <name val="Verdana"/>
      <family val="2"/>
    </font>
    <font>
      <b/>
      <sz val="10"/>
      <name val="Verdana"/>
      <family val="2"/>
    </font>
    <font>
      <sz val="8"/>
      <name val="Verdana"/>
      <family val="2"/>
    </font>
    <font>
      <sz val="8"/>
      <name val="Verdana"/>
      <family val="2"/>
    </font>
    <font>
      <sz val="10"/>
      <name val="Arial"/>
      <family val="2"/>
    </font>
    <font>
      <b/>
      <sz val="10"/>
      <name val="Arial"/>
      <family val="2"/>
    </font>
    <font>
      <i/>
      <sz val="10"/>
      <name val="Arial"/>
      <family val="2"/>
    </font>
    <font>
      <i/>
      <sz val="8"/>
      <name val="Arial"/>
      <family val="2"/>
    </font>
    <font>
      <i/>
      <sz val="7"/>
      <name val="Arial"/>
      <family val="2"/>
    </font>
    <font>
      <sz val="10"/>
      <color indexed="9"/>
      <name val="Arial"/>
      <family val="2"/>
    </font>
    <font>
      <sz val="10"/>
      <color indexed="9"/>
      <name val="Verdana"/>
      <family val="2"/>
    </font>
    <font>
      <sz val="8"/>
      <color indexed="9"/>
      <name val="Verdana"/>
      <family val="2"/>
    </font>
    <font>
      <i/>
      <sz val="8"/>
      <name val="Verdana"/>
      <family val="2"/>
    </font>
    <font>
      <i/>
      <sz val="7"/>
      <name val="Verdana"/>
      <family val="2"/>
    </font>
    <font>
      <sz val="7"/>
      <name val="Verdana"/>
      <family val="2"/>
    </font>
    <font>
      <b/>
      <sz val="8"/>
      <name val="Verdana"/>
      <family val="2"/>
    </font>
    <font>
      <sz val="8"/>
      <name val="Arial"/>
      <family val="2"/>
    </font>
    <font>
      <sz val="8"/>
      <color indexed="9"/>
      <name val="Arial"/>
      <family val="2"/>
    </font>
    <font>
      <sz val="8"/>
      <color indexed="9"/>
      <name val="Verdana"/>
      <family val="2"/>
    </font>
    <font>
      <sz val="10"/>
      <name val="Arial"/>
      <family val="2"/>
    </font>
    <font>
      <b/>
      <sz val="8"/>
      <name val="Arial"/>
      <family val="2"/>
    </font>
    <font>
      <sz val="10"/>
      <name val="Verdana"/>
      <family val="2"/>
    </font>
    <font>
      <b/>
      <sz val="11"/>
      <color theme="1"/>
      <name val="Calibri"/>
      <family val="2"/>
      <scheme val="minor"/>
    </font>
    <font>
      <b/>
      <sz val="10"/>
      <color indexed="8"/>
      <name val="Arial"/>
      <family val="1"/>
      <charset val="204"/>
    </font>
    <font>
      <sz val="10"/>
      <color indexed="8"/>
      <name val="Arial"/>
      <family val="1"/>
      <charset val="204"/>
    </font>
    <font>
      <b/>
      <sz val="11"/>
      <color indexed="8"/>
      <name val="Arial"/>
      <family val="2"/>
    </font>
    <font>
      <b/>
      <sz val="12"/>
      <name val="Arial"/>
      <family val="2"/>
    </font>
    <font>
      <b/>
      <sz val="12"/>
      <color theme="1"/>
      <name val="Calibri"/>
      <family val="2"/>
      <scheme val="minor"/>
    </font>
    <font>
      <sz val="12"/>
      <name val="Verdana"/>
      <family val="2"/>
    </font>
    <font>
      <b/>
      <sz val="10"/>
      <color theme="1"/>
      <name val="Verdana"/>
      <family val="2"/>
    </font>
    <font>
      <sz val="10"/>
      <name val="Verdana"/>
      <family val="2"/>
    </font>
    <font>
      <b/>
      <sz val="10"/>
      <color rgb="FFFF0000"/>
      <name val="Arial"/>
      <family val="2"/>
    </font>
    <font>
      <sz val="10"/>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s>
  <borders count="77">
    <border>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hair">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6">
    <xf numFmtId="0" fontId="0" fillId="0" borderId="0"/>
    <xf numFmtId="0" fontId="8" fillId="0" borderId="0"/>
    <xf numFmtId="0" fontId="3" fillId="0" borderId="0"/>
    <xf numFmtId="167" fontId="3" fillId="0" borderId="0" applyFont="0" applyFill="0" applyBorder="0" applyAlignment="0" applyProtection="0"/>
    <xf numFmtId="164" fontId="34" fillId="0" borderId="0" applyFont="0" applyFill="0" applyBorder="0" applyAlignment="0" applyProtection="0"/>
    <xf numFmtId="9" fontId="34" fillId="0" borderId="0" applyFont="0" applyFill="0" applyBorder="0" applyAlignment="0" applyProtection="0"/>
  </cellStyleXfs>
  <cellXfs count="535">
    <xf numFmtId="0" fontId="0" fillId="0" borderId="0" xfId="0"/>
    <xf numFmtId="0" fontId="8" fillId="0" borderId="0" xfId="1"/>
    <xf numFmtId="0" fontId="0" fillId="2" borderId="0" xfId="0" applyFill="1"/>
    <xf numFmtId="0" fontId="3" fillId="0" borderId="0" xfId="2"/>
    <xf numFmtId="0" fontId="26" fillId="2" borderId="0" xfId="2" applyFont="1" applyFill="1" applyAlignment="1">
      <alignment horizontal="center"/>
    </xf>
    <xf numFmtId="0" fontId="26" fillId="2" borderId="0" xfId="2" applyFont="1" applyFill="1"/>
    <xf numFmtId="0" fontId="3" fillId="2" borderId="27" xfId="2" applyFont="1" applyFill="1" applyBorder="1"/>
    <xf numFmtId="0" fontId="26" fillId="2" borderId="16" xfId="2" applyFont="1" applyFill="1" applyBorder="1"/>
    <xf numFmtId="0" fontId="26" fillId="2" borderId="12" xfId="2" applyFont="1" applyFill="1" applyBorder="1"/>
    <xf numFmtId="0" fontId="26" fillId="2" borderId="28" xfId="2" applyFont="1" applyFill="1" applyBorder="1"/>
    <xf numFmtId="0" fontId="26" fillId="2" borderId="14" xfId="2" applyFont="1" applyFill="1" applyBorder="1"/>
    <xf numFmtId="0" fontId="26" fillId="2" borderId="34" xfId="2" applyFont="1" applyFill="1" applyBorder="1" applyAlignment="1">
      <alignment horizontal="center"/>
    </xf>
    <xf numFmtId="0" fontId="3" fillId="2" borderId="0" xfId="2" applyFont="1" applyFill="1"/>
    <xf numFmtId="0" fontId="3" fillId="2" borderId="16" xfId="2" applyFont="1" applyFill="1" applyBorder="1"/>
    <xf numFmtId="0" fontId="3" fillId="2" borderId="0" xfId="2" applyFont="1" applyFill="1" applyBorder="1"/>
    <xf numFmtId="0" fontId="3" fillId="2" borderId="0" xfId="2" applyFont="1" applyFill="1" applyBorder="1" applyAlignment="1">
      <alignment horizontal="center"/>
    </xf>
    <xf numFmtId="0" fontId="3" fillId="2" borderId="13" xfId="2" applyFont="1" applyFill="1" applyBorder="1"/>
    <xf numFmtId="0" fontId="3" fillId="2" borderId="14" xfId="2" applyFont="1" applyFill="1" applyBorder="1"/>
    <xf numFmtId="0" fontId="3" fillId="2" borderId="15" xfId="2" applyFont="1" applyFill="1" applyBorder="1"/>
    <xf numFmtId="166" fontId="0" fillId="2" borderId="37" xfId="4" applyNumberFormat="1" applyFont="1" applyFill="1" applyBorder="1" applyAlignment="1">
      <alignment vertical="center"/>
    </xf>
    <xf numFmtId="0" fontId="0" fillId="2" borderId="0" xfId="0" applyFont="1" applyFill="1"/>
    <xf numFmtId="0" fontId="26" fillId="3" borderId="50" xfId="0" applyFont="1" applyFill="1" applyBorder="1" applyAlignment="1">
      <alignment horizontal="center" vertical="center" wrapText="1"/>
    </xf>
    <xf numFmtId="0" fontId="26" fillId="3" borderId="49" xfId="0" applyFont="1" applyFill="1" applyBorder="1" applyAlignment="1">
      <alignment horizontal="center" vertical="center" wrapText="1"/>
    </xf>
    <xf numFmtId="0" fontId="26" fillId="3" borderId="34" xfId="0" applyFont="1" applyFill="1" applyBorder="1" applyAlignment="1">
      <alignment horizontal="center" vertical="center" wrapText="1"/>
    </xf>
    <xf numFmtId="166" fontId="0" fillId="2" borderId="3" xfId="4" applyNumberFormat="1" applyFont="1" applyFill="1" applyBorder="1" applyAlignment="1">
      <alignment vertical="center"/>
    </xf>
    <xf numFmtId="165" fontId="0" fillId="2" borderId="3" xfId="4" applyNumberFormat="1" applyFont="1" applyFill="1" applyBorder="1" applyAlignment="1">
      <alignment vertical="center"/>
    </xf>
    <xf numFmtId="0" fontId="8" fillId="2" borderId="0" xfId="1" applyFill="1"/>
    <xf numFmtId="0" fontId="8" fillId="2" borderId="0" xfId="1" applyFill="1" applyAlignment="1">
      <alignment horizontal="center"/>
    </xf>
    <xf numFmtId="4" fontId="8" fillId="2" borderId="0" xfId="1" applyNumberFormat="1" applyFill="1"/>
    <xf numFmtId="0" fontId="9" fillId="2" borderId="0" xfId="1" applyFont="1" applyFill="1"/>
    <xf numFmtId="0" fontId="5" fillId="2" borderId="0" xfId="1" applyFont="1" applyFill="1"/>
    <xf numFmtId="0" fontId="8" fillId="2" borderId="0" xfId="1" applyFill="1" applyAlignment="1">
      <alignment vertical="center"/>
    </xf>
    <xf numFmtId="0" fontId="10" fillId="2" borderId="0" xfId="1" applyFont="1" applyFill="1"/>
    <xf numFmtId="0" fontId="10" fillId="2" borderId="0" xfId="1" applyFont="1" applyFill="1" applyAlignment="1">
      <alignment horizontal="center"/>
    </xf>
    <xf numFmtId="0" fontId="12" fillId="2" borderId="0" xfId="1" applyFont="1" applyFill="1" applyAlignment="1">
      <alignment horizontal="center"/>
    </xf>
    <xf numFmtId="4" fontId="10" fillId="2" borderId="0" xfId="1" applyNumberFormat="1" applyFont="1" applyFill="1"/>
    <xf numFmtId="0" fontId="25" fillId="2" borderId="0" xfId="0" applyFont="1" applyFill="1"/>
    <xf numFmtId="0" fontId="5" fillId="2" borderId="0" xfId="0" applyFont="1" applyFill="1"/>
    <xf numFmtId="4" fontId="25" fillId="2" borderId="0" xfId="0" applyNumberFormat="1" applyFont="1" applyFill="1"/>
    <xf numFmtId="4" fontId="6" fillId="2" borderId="0" xfId="0" applyNumberFormat="1" applyFont="1" applyFill="1"/>
    <xf numFmtId="4" fontId="5" fillId="2" borderId="0" xfId="0" applyNumberFormat="1" applyFont="1" applyFill="1" applyAlignment="1">
      <alignment horizontal="right"/>
    </xf>
    <xf numFmtId="0" fontId="5" fillId="2" borderId="0" xfId="0" applyNumberFormat="1" applyFont="1" applyFill="1"/>
    <xf numFmtId="4" fontId="5" fillId="2" borderId="4" xfId="0" applyNumberFormat="1" applyFont="1" applyFill="1" applyBorder="1" applyAlignment="1">
      <alignment horizontal="center"/>
    </xf>
    <xf numFmtId="4" fontId="6" fillId="2" borderId="1" xfId="0" applyNumberFormat="1" applyFont="1" applyFill="1" applyBorder="1" applyAlignment="1">
      <alignment horizontal="center"/>
    </xf>
    <xf numFmtId="4" fontId="6" fillId="2" borderId="30" xfId="0" applyNumberFormat="1" applyFont="1" applyFill="1" applyBorder="1" applyAlignment="1">
      <alignment horizontal="center"/>
    </xf>
    <xf numFmtId="0" fontId="6" fillId="2" borderId="0" xfId="0" applyFont="1" applyFill="1"/>
    <xf numFmtId="4" fontId="6" fillId="2" borderId="2" xfId="0" applyNumberFormat="1" applyFont="1" applyFill="1" applyBorder="1" applyAlignment="1">
      <alignment horizontal="center"/>
    </xf>
    <xf numFmtId="4" fontId="6" fillId="2" borderId="31" xfId="0" applyNumberFormat="1" applyFont="1" applyFill="1" applyBorder="1" applyAlignment="1">
      <alignment horizontal="center"/>
    </xf>
    <xf numFmtId="4" fontId="6" fillId="2" borderId="34" xfId="0" applyNumberFormat="1" applyFont="1" applyFill="1" applyBorder="1" applyAlignment="1">
      <alignment horizontal="center"/>
    </xf>
    <xf numFmtId="4" fontId="6" fillId="2" borderId="3" xfId="0" applyNumberFormat="1" applyFont="1" applyFill="1" applyBorder="1" applyAlignment="1">
      <alignment horizontal="center"/>
    </xf>
    <xf numFmtId="4" fontId="6" fillId="2" borderId="32" xfId="0" applyNumberFormat="1" applyFont="1" applyFill="1" applyBorder="1" applyAlignment="1">
      <alignment horizontal="center"/>
    </xf>
    <xf numFmtId="49" fontId="6" fillId="2" borderId="19" xfId="0" applyNumberFormat="1" applyFont="1" applyFill="1" applyBorder="1" applyAlignment="1">
      <alignment horizontal="left"/>
    </xf>
    <xf numFmtId="4" fontId="6" fillId="2" borderId="2" xfId="0" applyNumberFormat="1" applyFont="1" applyFill="1" applyBorder="1" applyAlignment="1">
      <alignment horizontal="right"/>
    </xf>
    <xf numFmtId="4" fontId="6" fillId="2" borderId="7" xfId="0" applyNumberFormat="1" applyFont="1" applyFill="1" applyBorder="1" applyAlignment="1">
      <alignment horizontal="right"/>
    </xf>
    <xf numFmtId="4" fontId="6" fillId="2" borderId="2" xfId="0" applyNumberFormat="1" applyFont="1" applyFill="1" applyBorder="1" applyAlignment="1">
      <alignment horizontal="right"/>
    </xf>
    <xf numFmtId="4" fontId="6" fillId="2" borderId="10" xfId="0" applyNumberFormat="1" applyFont="1" applyFill="1" applyBorder="1" applyAlignment="1">
      <alignment horizontal="right"/>
    </xf>
    <xf numFmtId="4" fontId="6" fillId="2" borderId="31" xfId="0" applyNumberFormat="1" applyFont="1" applyFill="1" applyBorder="1" applyAlignment="1">
      <alignment horizontal="right"/>
    </xf>
    <xf numFmtId="49" fontId="6" fillId="2" borderId="20" xfId="0" applyNumberFormat="1" applyFont="1" applyFill="1" applyBorder="1" applyAlignment="1">
      <alignment horizontal="center"/>
    </xf>
    <xf numFmtId="4" fontId="6" fillId="2" borderId="4" xfId="0" applyNumberFormat="1" applyFont="1" applyFill="1" applyBorder="1" applyAlignment="1">
      <alignment horizontal="right"/>
    </xf>
    <xf numFmtId="4" fontId="6" fillId="2" borderId="35" xfId="0" applyNumberFormat="1" applyFont="1" applyFill="1" applyBorder="1" applyAlignment="1">
      <alignment horizontal="right"/>
    </xf>
    <xf numFmtId="4" fontId="6" fillId="2" borderId="39" xfId="0" applyNumberFormat="1" applyFont="1" applyFill="1" applyBorder="1" applyAlignment="1">
      <alignment horizontal="right"/>
    </xf>
    <xf numFmtId="4" fontId="6" fillId="2" borderId="36" xfId="0" applyNumberFormat="1" applyFont="1" applyFill="1" applyBorder="1" applyAlignment="1">
      <alignment horizontal="right"/>
    </xf>
    <xf numFmtId="2" fontId="6" fillId="2" borderId="0" xfId="0" applyNumberFormat="1" applyFont="1" applyFill="1"/>
    <xf numFmtId="49" fontId="6" fillId="2" borderId="37" xfId="0" applyNumberFormat="1" applyFont="1" applyFill="1" applyBorder="1" applyAlignment="1">
      <alignment horizontal="center"/>
    </xf>
    <xf numFmtId="49" fontId="6" fillId="2" borderId="0" xfId="0" applyNumberFormat="1" applyFont="1" applyFill="1" applyAlignment="1">
      <alignment horizontal="center"/>
    </xf>
    <xf numFmtId="4" fontId="6" fillId="2" borderId="0" xfId="0" applyNumberFormat="1" applyFont="1" applyFill="1" applyAlignment="1">
      <alignment horizontal="right"/>
    </xf>
    <xf numFmtId="4" fontId="6" fillId="2" borderId="0" xfId="0" applyNumberFormat="1" applyFont="1" applyFill="1" applyAlignment="1">
      <alignment horizontal="right"/>
    </xf>
    <xf numFmtId="4" fontId="8" fillId="2" borderId="0" xfId="1" applyNumberFormat="1" applyFont="1" applyFill="1" applyAlignment="1">
      <alignment horizontal="center"/>
    </xf>
    <xf numFmtId="4" fontId="10" fillId="2" borderId="0" xfId="1" applyNumberFormat="1" applyFont="1" applyFill="1" applyAlignment="1"/>
    <xf numFmtId="4" fontId="8" fillId="2" borderId="0" xfId="1" applyNumberFormat="1" applyFont="1" applyFill="1"/>
    <xf numFmtId="4" fontId="12" fillId="2" borderId="0" xfId="1" applyNumberFormat="1" applyFont="1" applyFill="1" applyAlignment="1">
      <alignment horizontal="center"/>
    </xf>
    <xf numFmtId="0" fontId="6" fillId="2" borderId="0" xfId="0" applyFont="1" applyFill="1" applyAlignment="1">
      <alignment horizontal="center"/>
    </xf>
    <xf numFmtId="0" fontId="0" fillId="2" borderId="0" xfId="0" applyFill="1" applyAlignment="1">
      <alignment horizontal="center"/>
    </xf>
    <xf numFmtId="4" fontId="0" fillId="2" borderId="0" xfId="0" applyNumberFormat="1" applyFill="1"/>
    <xf numFmtId="49" fontId="5" fillId="2" borderId="0" xfId="0" applyNumberFormat="1" applyFont="1" applyFill="1" applyAlignment="1">
      <alignment horizontal="right"/>
    </xf>
    <xf numFmtId="1" fontId="5" fillId="2" borderId="0" xfId="0" applyNumberFormat="1" applyFont="1" applyFill="1"/>
    <xf numFmtId="2" fontId="0" fillId="2" borderId="41" xfId="0" applyNumberFormat="1" applyFill="1" applyBorder="1"/>
    <xf numFmtId="4" fontId="0" fillId="2" borderId="41" xfId="0" applyNumberFormat="1" applyFill="1" applyBorder="1"/>
    <xf numFmtId="4" fontId="0" fillId="2" borderId="16" xfId="0" applyNumberFormat="1" applyFill="1" applyBorder="1"/>
    <xf numFmtId="4" fontId="0" fillId="2" borderId="12" xfId="0" applyNumberFormat="1" applyFill="1" applyBorder="1"/>
    <xf numFmtId="49" fontId="6" fillId="2" borderId="42" xfId="0" applyNumberFormat="1" applyFont="1" applyFill="1" applyBorder="1" applyAlignment="1">
      <alignment horizontal="left"/>
    </xf>
    <xf numFmtId="4" fontId="6" fillId="2" borderId="42" xfId="0" applyNumberFormat="1" applyFont="1" applyFill="1" applyBorder="1" applyAlignment="1">
      <alignment horizontal="right"/>
    </xf>
    <xf numFmtId="4" fontId="6" fillId="2" borderId="0" xfId="0" applyNumberFormat="1" applyFont="1" applyFill="1" applyBorder="1" applyAlignment="1">
      <alignment horizontal="right"/>
    </xf>
    <xf numFmtId="4" fontId="6" fillId="2" borderId="42" xfId="0" applyNumberFormat="1" applyFont="1" applyFill="1" applyBorder="1"/>
    <xf numFmtId="4" fontId="6" fillId="2" borderId="13" xfId="0" applyNumberFormat="1" applyFont="1" applyFill="1" applyBorder="1"/>
    <xf numFmtId="2" fontId="6" fillId="2" borderId="42" xfId="0" applyNumberFormat="1" applyFont="1" applyFill="1" applyBorder="1"/>
    <xf numFmtId="2" fontId="6" fillId="2" borderId="41" xfId="0" applyNumberFormat="1" applyFont="1" applyFill="1" applyBorder="1"/>
    <xf numFmtId="4" fontId="6" fillId="2" borderId="41" xfId="0" applyNumberFormat="1" applyFont="1" applyFill="1" applyBorder="1"/>
    <xf numFmtId="4" fontId="6" fillId="2" borderId="16" xfId="0" applyNumberFormat="1" applyFont="1" applyFill="1" applyBorder="1"/>
    <xf numFmtId="4" fontId="6" fillId="2" borderId="12" xfId="0" applyNumberFormat="1" applyFont="1" applyFill="1" applyBorder="1"/>
    <xf numFmtId="2" fontId="0" fillId="2" borderId="43" xfId="0" applyNumberFormat="1" applyFill="1" applyBorder="1"/>
    <xf numFmtId="4" fontId="0" fillId="2" borderId="43" xfId="0" applyNumberFormat="1" applyFill="1" applyBorder="1"/>
    <xf numFmtId="4" fontId="0" fillId="2" borderId="14" xfId="0" applyNumberFormat="1" applyFill="1" applyBorder="1"/>
    <xf numFmtId="4" fontId="6" fillId="2" borderId="22" xfId="0" applyNumberFormat="1" applyFont="1" applyFill="1" applyBorder="1" applyAlignment="1"/>
    <xf numFmtId="4" fontId="6" fillId="2" borderId="14" xfId="0" applyNumberFormat="1" applyFont="1" applyFill="1" applyBorder="1" applyAlignment="1"/>
    <xf numFmtId="4" fontId="6" fillId="2" borderId="15" xfId="0" applyNumberFormat="1" applyFont="1" applyFill="1" applyBorder="1" applyAlignment="1"/>
    <xf numFmtId="4" fontId="0" fillId="2" borderId="15" xfId="0" applyNumberFormat="1" applyFill="1" applyBorder="1"/>
    <xf numFmtId="4" fontId="14" fillId="2" borderId="0" xfId="0" applyNumberFormat="1" applyFont="1" applyFill="1"/>
    <xf numFmtId="0" fontId="11" fillId="2" borderId="0" xfId="1" applyFont="1" applyFill="1" applyAlignment="1">
      <alignment horizontal="center"/>
    </xf>
    <xf numFmtId="0" fontId="5" fillId="2" borderId="4" xfId="0" applyFont="1" applyFill="1" applyBorder="1" applyAlignment="1">
      <alignment horizontal="center"/>
    </xf>
    <xf numFmtId="0" fontId="6" fillId="2" borderId="1" xfId="0" applyFont="1" applyFill="1" applyBorder="1" applyAlignment="1">
      <alignment horizontal="center"/>
    </xf>
    <xf numFmtId="0" fontId="6" fillId="2" borderId="12" xfId="0" applyFont="1" applyFill="1" applyBorder="1" applyAlignment="1">
      <alignment horizontal="center"/>
    </xf>
    <xf numFmtId="0" fontId="6" fillId="2" borderId="2" xfId="0" applyFont="1" applyFill="1" applyBorder="1" applyAlignment="1">
      <alignment horizontal="center"/>
    </xf>
    <xf numFmtId="0" fontId="6" fillId="2" borderId="13" xfId="0" applyFont="1" applyFill="1" applyBorder="1" applyAlignment="1">
      <alignment horizontal="center"/>
    </xf>
    <xf numFmtId="0" fontId="6" fillId="2" borderId="3" xfId="0" applyFont="1" applyFill="1" applyBorder="1" applyAlignment="1">
      <alignment horizontal="center"/>
    </xf>
    <xf numFmtId="0" fontId="6" fillId="2" borderId="15" xfId="0" applyFont="1" applyFill="1" applyBorder="1" applyAlignment="1">
      <alignment horizontal="center"/>
    </xf>
    <xf numFmtId="0" fontId="6" fillId="2" borderId="18" xfId="0" applyFont="1" applyFill="1" applyBorder="1"/>
    <xf numFmtId="2" fontId="6" fillId="2" borderId="1" xfId="0" applyNumberFormat="1" applyFont="1" applyFill="1" applyBorder="1"/>
    <xf numFmtId="2" fontId="6" fillId="2" borderId="12" xfId="0" applyNumberFormat="1" applyFont="1" applyFill="1" applyBorder="1"/>
    <xf numFmtId="0" fontId="6" fillId="2" borderId="19" xfId="0" applyFont="1" applyFill="1" applyBorder="1"/>
    <xf numFmtId="2" fontId="6" fillId="2" borderId="2" xfId="0" applyNumberFormat="1" applyFont="1" applyFill="1" applyBorder="1"/>
    <xf numFmtId="2" fontId="6" fillId="2" borderId="13" xfId="0" applyNumberFormat="1" applyFont="1" applyFill="1" applyBorder="1"/>
    <xf numFmtId="0" fontId="6" fillId="2" borderId="20" xfId="0" applyFont="1" applyFill="1" applyBorder="1"/>
    <xf numFmtId="2" fontId="6" fillId="2" borderId="4" xfId="0" applyNumberFormat="1" applyFont="1" applyFill="1" applyBorder="1"/>
    <xf numFmtId="2" fontId="6" fillId="2" borderId="21" xfId="0" applyNumberFormat="1" applyFont="1" applyFill="1" applyBorder="1"/>
    <xf numFmtId="0" fontId="6" fillId="2" borderId="22" xfId="0" applyFont="1" applyFill="1" applyBorder="1"/>
    <xf numFmtId="0" fontId="6" fillId="2" borderId="14" xfId="0" applyFont="1" applyFill="1" applyBorder="1"/>
    <xf numFmtId="0" fontId="6" fillId="2" borderId="15" xfId="0" applyFont="1" applyFill="1" applyBorder="1"/>
    <xf numFmtId="0" fontId="8" fillId="2" borderId="0" xfId="1" applyFont="1" applyFill="1" applyBorder="1" applyAlignment="1">
      <alignment horizontal="left"/>
    </xf>
    <xf numFmtId="0" fontId="8" fillId="2" borderId="0" xfId="1" applyFill="1" applyBorder="1" applyAlignment="1">
      <alignment horizontal="left"/>
    </xf>
    <xf numFmtId="0" fontId="9" fillId="2" borderId="0" xfId="1" applyFont="1" applyFill="1" applyBorder="1"/>
    <xf numFmtId="0" fontId="8" fillId="2" borderId="0" xfId="1" applyFill="1" applyBorder="1"/>
    <xf numFmtId="49" fontId="9" fillId="2" borderId="0" xfId="1" applyNumberFormat="1" applyFont="1" applyFill="1" applyBorder="1"/>
    <xf numFmtId="0" fontId="9" fillId="2" borderId="0" xfId="1" applyFont="1" applyFill="1" applyBorder="1" applyAlignment="1">
      <alignment horizontal="left"/>
    </xf>
    <xf numFmtId="0" fontId="8" fillId="2" borderId="0" xfId="1" applyFill="1" applyBorder="1" applyAlignment="1">
      <alignment horizontal="right"/>
    </xf>
    <xf numFmtId="0" fontId="9" fillId="2" borderId="4" xfId="1" applyFont="1" applyFill="1" applyBorder="1" applyAlignment="1">
      <alignment horizontal="center"/>
    </xf>
    <xf numFmtId="0" fontId="8" fillId="2" borderId="0" xfId="1" applyFill="1" applyBorder="1" applyAlignment="1">
      <alignment horizontal="center"/>
    </xf>
    <xf numFmtId="0" fontId="20" fillId="2" borderId="5" xfId="1" applyFont="1" applyFill="1" applyBorder="1" applyAlignment="1">
      <alignment horizontal="center"/>
    </xf>
    <xf numFmtId="0" fontId="20" fillId="2" borderId="6" xfId="1" applyFont="1" applyFill="1" applyBorder="1" applyAlignment="1">
      <alignment horizontal="center"/>
    </xf>
    <xf numFmtId="0" fontId="20" fillId="2" borderId="6" xfId="1" applyFont="1" applyFill="1" applyBorder="1" applyAlignment="1">
      <alignment horizontal="center" vertical="center"/>
    </xf>
    <xf numFmtId="0" fontId="20" fillId="2" borderId="23" xfId="1" applyFont="1" applyFill="1" applyBorder="1" applyAlignment="1">
      <alignment horizontal="center"/>
    </xf>
    <xf numFmtId="0" fontId="20" fillId="2" borderId="23" xfId="1" applyFont="1" applyFill="1" applyBorder="1" applyAlignment="1">
      <alignment horizontal="center" vertical="center"/>
    </xf>
    <xf numFmtId="0" fontId="20" fillId="2" borderId="7" xfId="1" applyFont="1" applyFill="1" applyBorder="1" applyAlignment="1">
      <alignment horizontal="center"/>
    </xf>
    <xf numFmtId="0" fontId="20" fillId="2" borderId="0" xfId="1" applyFont="1" applyFill="1" applyBorder="1" applyAlignment="1">
      <alignment horizontal="center"/>
    </xf>
    <xf numFmtId="0" fontId="20" fillId="2" borderId="0" xfId="1" applyFont="1" applyFill="1" applyBorder="1" applyAlignment="1">
      <alignment horizontal="center" vertical="center"/>
    </xf>
    <xf numFmtId="0" fontId="20" fillId="2" borderId="2" xfId="1" applyFont="1" applyFill="1" applyBorder="1" applyAlignment="1">
      <alignment horizontal="center" vertical="center"/>
    </xf>
    <xf numFmtId="0" fontId="20" fillId="2" borderId="8" xfId="1" applyFont="1" applyFill="1" applyBorder="1" applyAlignment="1">
      <alignment horizontal="center"/>
    </xf>
    <xf numFmtId="0" fontId="20" fillId="2" borderId="9" xfId="1" applyFont="1" applyFill="1" applyBorder="1" applyAlignment="1">
      <alignment horizontal="center"/>
    </xf>
    <xf numFmtId="0" fontId="20" fillId="2" borderId="9"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4" xfId="1" applyFont="1" applyFill="1" applyBorder="1"/>
    <xf numFmtId="0" fontId="36" fillId="2" borderId="0" xfId="1" applyFont="1" applyFill="1"/>
    <xf numFmtId="0" fontId="20" fillId="2" borderId="0" xfId="1" applyFont="1" applyFill="1" applyBorder="1"/>
    <xf numFmtId="0" fontId="20" fillId="2" borderId="2" xfId="1" applyFont="1" applyFill="1" applyBorder="1"/>
    <xf numFmtId="0" fontId="21" fillId="2" borderId="0" xfId="1" applyFont="1" applyFill="1" applyBorder="1" applyAlignment="1">
      <alignment horizontal="center"/>
    </xf>
    <xf numFmtId="4" fontId="20" fillId="2" borderId="0" xfId="1" applyNumberFormat="1" applyFont="1" applyFill="1" applyBorder="1"/>
    <xf numFmtId="4" fontId="20" fillId="2" borderId="10" xfId="1" applyNumberFormat="1" applyFont="1" applyFill="1" applyBorder="1"/>
    <xf numFmtId="4" fontId="20" fillId="2" borderId="2" xfId="1" applyNumberFormat="1" applyFont="1" applyFill="1" applyBorder="1"/>
    <xf numFmtId="0" fontId="20" fillId="2" borderId="0" xfId="1" applyFont="1" applyFill="1" applyBorder="1" applyAlignment="1">
      <alignment horizontal="left"/>
    </xf>
    <xf numFmtId="4" fontId="20" fillId="2" borderId="24" xfId="1" applyNumberFormat="1" applyFont="1" applyFill="1" applyBorder="1"/>
    <xf numFmtId="0" fontId="35" fillId="2" borderId="0" xfId="1" applyFont="1" applyFill="1"/>
    <xf numFmtId="4" fontId="20" fillId="2" borderId="0" xfId="1" applyNumberFormat="1" applyFont="1" applyFill="1" applyBorder="1" applyAlignment="1">
      <alignment horizontal="right"/>
    </xf>
    <xf numFmtId="4" fontId="20" fillId="2" borderId="10" xfId="1" applyNumberFormat="1" applyFont="1" applyFill="1" applyBorder="1" applyAlignment="1">
      <alignment horizontal="right"/>
    </xf>
    <xf numFmtId="4" fontId="20" fillId="2" borderId="2" xfId="1" applyNumberFormat="1" applyFont="1" applyFill="1" applyBorder="1" applyAlignment="1">
      <alignment horizontal="right"/>
    </xf>
    <xf numFmtId="0" fontId="20" fillId="2" borderId="8" xfId="1" applyFont="1" applyFill="1" applyBorder="1" applyAlignment="1">
      <alignment horizontal="center" vertical="center"/>
    </xf>
    <xf numFmtId="0" fontId="21" fillId="2" borderId="9" xfId="1" applyFont="1" applyFill="1" applyBorder="1" applyAlignment="1">
      <alignment horizontal="center" vertical="center"/>
    </xf>
    <xf numFmtId="0" fontId="20" fillId="2" borderId="9" xfId="1" applyFont="1" applyFill="1" applyBorder="1" applyAlignment="1">
      <alignment vertical="center"/>
    </xf>
    <xf numFmtId="4" fontId="20" fillId="2" borderId="9" xfId="1" applyNumberFormat="1" applyFont="1" applyFill="1" applyBorder="1" applyAlignment="1">
      <alignment vertical="center"/>
    </xf>
    <xf numFmtId="4" fontId="20" fillId="2" borderId="11" xfId="1" applyNumberFormat="1" applyFont="1" applyFill="1" applyBorder="1" applyAlignment="1">
      <alignment vertical="center"/>
    </xf>
    <xf numFmtId="4" fontId="20" fillId="2" borderId="24" xfId="1" applyNumberFormat="1" applyFont="1" applyFill="1" applyBorder="1" applyAlignment="1">
      <alignment vertical="center"/>
    </xf>
    <xf numFmtId="4" fontId="9" fillId="2" borderId="0" xfId="1" applyNumberFormat="1" applyFont="1" applyFill="1" applyBorder="1"/>
    <xf numFmtId="4" fontId="8" fillId="2" borderId="0" xfId="1" applyNumberFormat="1" applyFill="1" applyBorder="1"/>
    <xf numFmtId="4" fontId="8" fillId="2" borderId="0" xfId="1" applyNumberFormat="1" applyFont="1" applyFill="1" applyBorder="1"/>
    <xf numFmtId="4" fontId="6" fillId="2" borderId="16" xfId="0" applyNumberFormat="1" applyFont="1" applyFill="1" applyBorder="1" applyAlignment="1">
      <alignment horizontal="center"/>
    </xf>
    <xf numFmtId="4" fontId="6" fillId="2" borderId="12" xfId="0" applyNumberFormat="1" applyFont="1" applyFill="1" applyBorder="1" applyAlignment="1">
      <alignment horizontal="center"/>
    </xf>
    <xf numFmtId="4" fontId="6" fillId="2" borderId="0" xfId="0" applyNumberFormat="1" applyFont="1" applyFill="1" applyBorder="1" applyAlignment="1">
      <alignment horizontal="center"/>
    </xf>
    <xf numFmtId="4" fontId="6" fillId="2" borderId="13" xfId="0" applyNumberFormat="1" applyFont="1" applyFill="1" applyBorder="1" applyAlignment="1">
      <alignment horizontal="center"/>
    </xf>
    <xf numFmtId="4" fontId="6" fillId="2" borderId="14" xfId="0" applyNumberFormat="1" applyFont="1" applyFill="1" applyBorder="1" applyAlignment="1">
      <alignment horizontal="center"/>
    </xf>
    <xf numFmtId="4" fontId="6" fillId="2" borderId="15" xfId="0" applyNumberFormat="1" applyFont="1" applyFill="1" applyBorder="1" applyAlignment="1">
      <alignment horizontal="center"/>
    </xf>
    <xf numFmtId="0" fontId="22" fillId="2" borderId="0" xfId="0" applyFont="1" applyFill="1"/>
    <xf numFmtId="4" fontId="19" fillId="2" borderId="25" xfId="0" applyNumberFormat="1" applyFont="1" applyFill="1" applyBorder="1" applyAlignment="1">
      <alignment horizontal="right"/>
    </xf>
    <xf numFmtId="4" fontId="19" fillId="2" borderId="30" xfId="0" applyNumberFormat="1" applyFont="1" applyFill="1" applyBorder="1" applyAlignment="1">
      <alignment horizontal="right"/>
    </xf>
    <xf numFmtId="4" fontId="19" fillId="2" borderId="10" xfId="0" applyNumberFormat="1" applyFont="1" applyFill="1" applyBorder="1" applyAlignment="1">
      <alignment horizontal="right"/>
    </xf>
    <xf numFmtId="4" fontId="19" fillId="2" borderId="31" xfId="0" applyNumberFormat="1" applyFont="1" applyFill="1" applyBorder="1" applyAlignment="1">
      <alignment horizontal="right"/>
    </xf>
    <xf numFmtId="4" fontId="6" fillId="2" borderId="26" xfId="0" applyNumberFormat="1" applyFont="1" applyFill="1" applyBorder="1"/>
    <xf numFmtId="4" fontId="6" fillId="2" borderId="32" xfId="0" applyNumberFormat="1" applyFont="1" applyFill="1" applyBorder="1"/>
    <xf numFmtId="0" fontId="6" fillId="2" borderId="0" xfId="0" applyFont="1" applyFill="1" applyBorder="1" applyAlignment="1"/>
    <xf numFmtId="0" fontId="18" fillId="2" borderId="0" xfId="0" applyFont="1" applyFill="1" applyBorder="1" applyAlignment="1"/>
    <xf numFmtId="4" fontId="18" fillId="2" borderId="0" xfId="0" applyNumberFormat="1" applyFont="1" applyFill="1"/>
    <xf numFmtId="0" fontId="18" fillId="2" borderId="0" xfId="0" applyFont="1" applyFill="1"/>
    <xf numFmtId="0" fontId="0" fillId="2" borderId="28" xfId="0" applyFill="1" applyBorder="1"/>
    <xf numFmtId="0" fontId="26" fillId="2" borderId="0" xfId="0" applyFont="1" applyFill="1" applyBorder="1"/>
    <xf numFmtId="0" fontId="0" fillId="2" borderId="0" xfId="0" applyFill="1" applyBorder="1"/>
    <xf numFmtId="0" fontId="0" fillId="2" borderId="13" xfId="0" applyFill="1" applyBorder="1"/>
    <xf numFmtId="0" fontId="5" fillId="2" borderId="28" xfId="0" applyFont="1" applyFill="1" applyBorder="1"/>
    <xf numFmtId="0" fontId="31" fillId="2" borderId="0" xfId="0" applyFont="1" applyFill="1" applyBorder="1"/>
    <xf numFmtId="0" fontId="32" fillId="2" borderId="0" xfId="0" applyFont="1" applyFill="1" applyBorder="1"/>
    <xf numFmtId="0" fontId="5" fillId="2" borderId="22" xfId="0" applyFont="1" applyFill="1" applyBorder="1"/>
    <xf numFmtId="0" fontId="26" fillId="2" borderId="14" xfId="0" applyFont="1" applyFill="1" applyBorder="1"/>
    <xf numFmtId="0" fontId="31" fillId="2" borderId="14" xfId="0" applyFont="1" applyFill="1" applyBorder="1"/>
    <xf numFmtId="0" fontId="32" fillId="2" borderId="14" xfId="0" applyFont="1" applyFill="1" applyBorder="1"/>
    <xf numFmtId="0" fontId="0" fillId="2" borderId="15" xfId="0" applyFill="1" applyBorder="1"/>
    <xf numFmtId="0" fontId="5" fillId="2" borderId="27" xfId="0" applyFont="1" applyFill="1" applyBorder="1"/>
    <xf numFmtId="0" fontId="26" fillId="2" borderId="16" xfId="0" applyFont="1" applyFill="1" applyBorder="1"/>
    <xf numFmtId="0" fontId="31" fillId="2" borderId="16" xfId="0" applyFont="1" applyFill="1" applyBorder="1"/>
    <xf numFmtId="0" fontId="25" fillId="2" borderId="16" xfId="0" applyFont="1" applyFill="1" applyBorder="1"/>
    <xf numFmtId="0" fontId="32" fillId="2" borderId="16" xfId="0" applyFont="1" applyFill="1" applyBorder="1"/>
    <xf numFmtId="0" fontId="0" fillId="2" borderId="12" xfId="0" applyFill="1" applyBorder="1"/>
    <xf numFmtId="0" fontId="33" fillId="2" borderId="28" xfId="0" applyFont="1" applyFill="1" applyBorder="1"/>
    <xf numFmtId="0" fontId="5" fillId="2" borderId="0" xfId="0" applyFont="1" applyFill="1" applyBorder="1"/>
    <xf numFmtId="0" fontId="5" fillId="2" borderId="13" xfId="0" applyFont="1" applyFill="1" applyBorder="1"/>
    <xf numFmtId="0" fontId="0" fillId="2" borderId="22" xfId="0" applyFill="1" applyBorder="1"/>
    <xf numFmtId="0" fontId="0" fillId="2" borderId="14" xfId="0" applyFill="1" applyBorder="1"/>
    <xf numFmtId="0" fontId="26" fillId="2" borderId="73" xfId="0" applyFont="1" applyFill="1" applyBorder="1" applyAlignment="1">
      <alignment horizontal="center"/>
    </xf>
    <xf numFmtId="0" fontId="26" fillId="2" borderId="24" xfId="0" applyFont="1" applyFill="1" applyBorder="1" applyAlignment="1">
      <alignment horizontal="center"/>
    </xf>
    <xf numFmtId="0" fontId="26" fillId="2" borderId="74" xfId="0" applyFont="1" applyFill="1" applyBorder="1" applyAlignment="1">
      <alignment horizontal="center"/>
    </xf>
    <xf numFmtId="0" fontId="26" fillId="2" borderId="0" xfId="0" applyFont="1" applyFill="1"/>
    <xf numFmtId="0" fontId="0" fillId="2" borderId="20" xfId="0" applyFill="1" applyBorder="1"/>
    <xf numFmtId="0" fontId="0" fillId="2" borderId="4" xfId="0" applyFill="1" applyBorder="1"/>
    <xf numFmtId="0" fontId="0" fillId="2" borderId="36" xfId="0" applyFill="1" applyBorder="1"/>
    <xf numFmtId="4" fontId="0" fillId="2" borderId="36" xfId="0" applyNumberFormat="1" applyFill="1" applyBorder="1"/>
    <xf numFmtId="0" fontId="26" fillId="2" borderId="50" xfId="0" applyFont="1" applyFill="1" applyBorder="1"/>
    <xf numFmtId="0" fontId="26" fillId="2" borderId="34" xfId="0" applyFont="1" applyFill="1" applyBorder="1"/>
    <xf numFmtId="0" fontId="0" fillId="2" borderId="27" xfId="0" applyFill="1" applyBorder="1"/>
    <xf numFmtId="0" fontId="0" fillId="2" borderId="16" xfId="0" applyFill="1" applyBorder="1"/>
    <xf numFmtId="0" fontId="9" fillId="2" borderId="0" xfId="0" applyFont="1" applyFill="1" applyBorder="1"/>
    <xf numFmtId="0" fontId="8" fillId="2" borderId="28" xfId="0" applyFont="1" applyFill="1" applyBorder="1"/>
    <xf numFmtId="0" fontId="8" fillId="2" borderId="0" xfId="0" applyFont="1" applyFill="1" applyBorder="1"/>
    <xf numFmtId="0" fontId="8" fillId="2" borderId="13" xfId="0" applyFont="1" applyFill="1" applyBorder="1"/>
    <xf numFmtId="0" fontId="8" fillId="2" borderId="0" xfId="0" applyFont="1" applyFill="1"/>
    <xf numFmtId="0" fontId="8" fillId="2" borderId="28" xfId="1" applyFont="1" applyFill="1" applyBorder="1"/>
    <xf numFmtId="0" fontId="8" fillId="2" borderId="0" xfId="0" applyFont="1" applyFill="1" applyBorder="1" applyAlignment="1">
      <alignment horizontal="center"/>
    </xf>
    <xf numFmtId="0" fontId="8" fillId="2" borderId="13" xfId="0" applyFont="1" applyFill="1" applyBorder="1" applyAlignment="1">
      <alignment horizontal="center"/>
    </xf>
    <xf numFmtId="0" fontId="9" fillId="2" borderId="4" xfId="0" applyFont="1" applyFill="1" applyBorder="1" applyAlignment="1">
      <alignment horizontal="center"/>
    </xf>
    <xf numFmtId="0" fontId="9" fillId="2" borderId="36" xfId="0" applyFont="1" applyFill="1" applyBorder="1" applyAlignment="1">
      <alignment horizontal="center"/>
    </xf>
    <xf numFmtId="0" fontId="8" fillId="2" borderId="0" xfId="0" applyFont="1" applyFill="1" applyAlignment="1">
      <alignment wrapText="1"/>
    </xf>
    <xf numFmtId="0" fontId="8" fillId="2" borderId="0" xfId="0" applyFont="1" applyFill="1" applyBorder="1" applyAlignment="1">
      <alignment wrapText="1"/>
    </xf>
    <xf numFmtId="0" fontId="9" fillId="2" borderId="13" xfId="0" applyFont="1" applyFill="1" applyBorder="1" applyAlignment="1"/>
    <xf numFmtId="0" fontId="23" fillId="2" borderId="28" xfId="0" applyFont="1" applyFill="1" applyBorder="1"/>
    <xf numFmtId="0" fontId="23" fillId="2" borderId="0" xfId="0" applyFont="1" applyFill="1" applyBorder="1"/>
    <xf numFmtId="0" fontId="8" fillId="2" borderId="28" xfId="1" applyFill="1" applyBorder="1"/>
    <xf numFmtId="0" fontId="23" fillId="2" borderId="0" xfId="0" applyFont="1" applyFill="1" applyBorder="1" applyAlignment="1">
      <alignment horizontal="center"/>
    </xf>
    <xf numFmtId="0" fontId="23" fillId="2" borderId="22" xfId="0" applyFont="1" applyFill="1" applyBorder="1"/>
    <xf numFmtId="0" fontId="23" fillId="2" borderId="14" xfId="0" applyFont="1" applyFill="1" applyBorder="1"/>
    <xf numFmtId="0" fontId="0" fillId="2" borderId="12" xfId="0" applyFill="1" applyBorder="1" applyAlignment="1">
      <alignment readingOrder="1"/>
    </xf>
    <xf numFmtId="0" fontId="0" fillId="2" borderId="13" xfId="0" applyFill="1" applyBorder="1" applyAlignment="1">
      <alignment vertical="center"/>
    </xf>
    <xf numFmtId="0" fontId="0" fillId="2" borderId="13" xfId="0" applyFill="1" applyBorder="1" applyAlignment="1">
      <alignment horizontal="left"/>
    </xf>
    <xf numFmtId="0" fontId="0" fillId="2" borderId="5" xfId="0" applyFill="1" applyBorder="1"/>
    <xf numFmtId="0" fontId="9" fillId="2" borderId="6" xfId="0" applyFont="1" applyFill="1" applyBorder="1"/>
    <xf numFmtId="0" fontId="0" fillId="2" borderId="6" xfId="0" applyFill="1" applyBorder="1"/>
    <xf numFmtId="0" fontId="0" fillId="2" borderId="75" xfId="0" applyFill="1" applyBorder="1"/>
    <xf numFmtId="0" fontId="0" fillId="2" borderId="7" xfId="0" applyFill="1" applyBorder="1"/>
    <xf numFmtId="0" fontId="0" fillId="2" borderId="10" xfId="0" applyFill="1" applyBorder="1"/>
    <xf numFmtId="0" fontId="8" fillId="2" borderId="7" xfId="0" applyFont="1" applyFill="1" applyBorder="1"/>
    <xf numFmtId="0" fontId="8" fillId="2" borderId="7" xfId="1" applyFill="1" applyBorder="1"/>
    <xf numFmtId="0" fontId="8" fillId="2" borderId="0" xfId="0" applyFont="1" applyFill="1" applyBorder="1" applyAlignment="1">
      <alignment horizontal="left"/>
    </xf>
    <xf numFmtId="0" fontId="8" fillId="2" borderId="59" xfId="0" applyFont="1" applyFill="1" applyBorder="1"/>
    <xf numFmtId="0" fontId="8" fillId="2" borderId="65" xfId="0" applyFont="1" applyFill="1" applyBorder="1"/>
    <xf numFmtId="0" fontId="0" fillId="2" borderId="61" xfId="0" applyFill="1" applyBorder="1"/>
    <xf numFmtId="0" fontId="30" fillId="2" borderId="35" xfId="1" applyFont="1" applyFill="1" applyBorder="1"/>
    <xf numFmtId="0" fontId="20" fillId="2" borderId="54" xfId="1" applyFont="1" applyFill="1" applyBorder="1" applyAlignment="1">
      <alignment horizontal="center"/>
    </xf>
    <xf numFmtId="0" fontId="20" fillId="2" borderId="54"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35" xfId="1" applyFont="1" applyFill="1" applyBorder="1"/>
    <xf numFmtId="0" fontId="20" fillId="2" borderId="54" xfId="0" applyFont="1" applyFill="1" applyBorder="1"/>
    <xf numFmtId="0" fontId="20" fillId="2" borderId="39" xfId="0" applyFont="1" applyFill="1" applyBorder="1"/>
    <xf numFmtId="0" fontId="20" fillId="2" borderId="35" xfId="0" applyFont="1" applyFill="1" applyBorder="1"/>
    <xf numFmtId="0" fontId="20" fillId="2" borderId="52" xfId="0" applyFont="1" applyFill="1" applyBorder="1"/>
    <xf numFmtId="0" fontId="20" fillId="2" borderId="6" xfId="0" applyFont="1" applyFill="1" applyBorder="1"/>
    <xf numFmtId="0" fontId="20" fillId="2" borderId="75" xfId="0" applyFont="1" applyFill="1" applyBorder="1"/>
    <xf numFmtId="0" fontId="0" fillId="2" borderId="48" xfId="0" applyFill="1" applyBorder="1"/>
    <xf numFmtId="0" fontId="0" fillId="2" borderId="45" xfId="0" applyFill="1" applyBorder="1"/>
    <xf numFmtId="0" fontId="0" fillId="2" borderId="47" xfId="0" applyFill="1" applyBorder="1"/>
    <xf numFmtId="0" fontId="20" fillId="2" borderId="8" xfId="0" applyFont="1" applyFill="1" applyBorder="1"/>
    <xf numFmtId="0" fontId="20" fillId="2" borderId="9" xfId="0" applyFont="1" applyFill="1" applyBorder="1"/>
    <xf numFmtId="0" fontId="20" fillId="2" borderId="11" xfId="0" applyFont="1" applyFill="1" applyBorder="1"/>
    <xf numFmtId="0" fontId="8" fillId="2" borderId="35" xfId="0" applyFont="1" applyFill="1" applyBorder="1"/>
    <xf numFmtId="0" fontId="8" fillId="2" borderId="54" xfId="0" applyFont="1" applyFill="1" applyBorder="1"/>
    <xf numFmtId="0" fontId="0" fillId="2" borderId="39" xfId="0" applyFill="1" applyBorder="1"/>
    <xf numFmtId="4" fontId="6" fillId="2" borderId="41" xfId="0" applyNumberFormat="1" applyFont="1" applyFill="1" applyBorder="1" applyAlignment="1">
      <alignment horizontal="center"/>
    </xf>
    <xf numFmtId="4" fontId="6" fillId="2" borderId="43" xfId="0" applyNumberFormat="1" applyFont="1" applyFill="1" applyBorder="1"/>
    <xf numFmtId="4" fontId="6" fillId="2" borderId="42" xfId="0" applyNumberFormat="1" applyFont="1" applyFill="1" applyBorder="1" applyAlignment="1">
      <alignment horizontal="center"/>
    </xf>
    <xf numFmtId="4" fontId="6" fillId="2" borderId="43" xfId="0" applyNumberFormat="1" applyFont="1" applyFill="1" applyBorder="1" applyAlignment="1">
      <alignment horizontal="center"/>
    </xf>
    <xf numFmtId="0" fontId="2" fillId="2" borderId="22" xfId="2" applyFont="1" applyFill="1" applyBorder="1"/>
    <xf numFmtId="9" fontId="0" fillId="2" borderId="0" xfId="5" applyFont="1" applyFill="1"/>
    <xf numFmtId="0" fontId="5" fillId="2" borderId="76" xfId="0" applyFont="1" applyFill="1" applyBorder="1" applyAlignment="1">
      <alignment horizontal="center"/>
    </xf>
    <xf numFmtId="4" fontId="6" fillId="2" borderId="2" xfId="0" applyNumberFormat="1" applyFont="1" applyFill="1" applyBorder="1" applyAlignment="1">
      <alignment horizontal="right"/>
    </xf>
    <xf numFmtId="4" fontId="6" fillId="2" borderId="3" xfId="0" applyNumberFormat="1" applyFont="1" applyFill="1" applyBorder="1" applyAlignment="1">
      <alignment horizontal="center"/>
    </xf>
    <xf numFmtId="0" fontId="0" fillId="2" borderId="4" xfId="0" applyFill="1" applyBorder="1" applyAlignment="1">
      <alignment horizontal="center"/>
    </xf>
    <xf numFmtId="0" fontId="26" fillId="2" borderId="34" xfId="0" applyFont="1" applyFill="1" applyBorder="1" applyAlignment="1">
      <alignment horizontal="center"/>
    </xf>
    <xf numFmtId="4" fontId="26" fillId="2" borderId="63" xfId="0" applyNumberFormat="1" applyFont="1" applyFill="1" applyBorder="1" applyAlignment="1">
      <alignment horizontal="center"/>
    </xf>
    <xf numFmtId="0" fontId="8" fillId="2" borderId="0" xfId="1" applyFill="1"/>
    <xf numFmtId="4" fontId="6" fillId="2" borderId="3" xfId="0" applyNumberFormat="1" applyFont="1" applyFill="1" applyBorder="1" applyAlignment="1">
      <alignment horizontal="center"/>
    </xf>
    <xf numFmtId="49" fontId="6" fillId="2" borderId="0" xfId="0" applyNumberFormat="1" applyFont="1" applyFill="1" applyAlignment="1">
      <alignment horizontal="center" vertical="center"/>
    </xf>
    <xf numFmtId="49" fontId="25" fillId="2" borderId="0" xfId="0" applyNumberFormat="1" applyFont="1" applyFill="1" applyAlignment="1">
      <alignment horizontal="center"/>
    </xf>
    <xf numFmtId="49" fontId="8" fillId="2" borderId="0" xfId="1" applyNumberFormat="1" applyFont="1" applyFill="1" applyBorder="1" applyAlignment="1">
      <alignment horizontal="center" vertical="center"/>
    </xf>
    <xf numFmtId="49" fontId="8" fillId="2" borderId="0" xfId="1" applyNumberFormat="1" applyFont="1" applyFill="1" applyBorder="1" applyAlignment="1">
      <alignment horizontal="center"/>
    </xf>
    <xf numFmtId="49" fontId="25" fillId="2" borderId="0" xfId="0" applyNumberFormat="1" applyFont="1" applyFill="1" applyBorder="1" applyAlignment="1">
      <alignment horizontal="center"/>
    </xf>
    <xf numFmtId="166" fontId="0" fillId="2" borderId="26" xfId="4" applyNumberFormat="1" applyFont="1" applyFill="1" applyBorder="1" applyAlignment="1">
      <alignment vertical="center"/>
    </xf>
    <xf numFmtId="164" fontId="0" fillId="2" borderId="32" xfId="4" applyFont="1" applyFill="1" applyBorder="1" applyAlignment="1">
      <alignment vertical="center"/>
    </xf>
    <xf numFmtId="164" fontId="0" fillId="2" borderId="15" xfId="4" applyFont="1" applyFill="1" applyBorder="1" applyAlignment="1">
      <alignment vertical="center"/>
    </xf>
    <xf numFmtId="9" fontId="35" fillId="2" borderId="0" xfId="5" applyFont="1" applyFill="1"/>
    <xf numFmtId="9" fontId="8" fillId="2" borderId="0" xfId="5" applyFont="1" applyFill="1" applyBorder="1"/>
    <xf numFmtId="9" fontId="9" fillId="2" borderId="0" xfId="5" applyFont="1" applyFill="1" applyBorder="1" applyAlignment="1">
      <alignment horizontal="left" vertical="top"/>
    </xf>
    <xf numFmtId="9" fontId="9" fillId="2" borderId="0" xfId="5" applyFont="1" applyFill="1" applyAlignment="1">
      <alignment horizontal="left" vertical="top"/>
    </xf>
    <xf numFmtId="4" fontId="0" fillId="2" borderId="36" xfId="0" applyNumberFormat="1" applyFill="1" applyBorder="1" applyAlignment="1">
      <alignment horizontal="center"/>
    </xf>
    <xf numFmtId="0" fontId="8" fillId="0" borderId="0" xfId="1" applyAlignment="1">
      <alignment horizontal="center"/>
    </xf>
    <xf numFmtId="4" fontId="8" fillId="0" borderId="0" xfId="1" applyNumberFormat="1" applyAlignment="1">
      <alignment horizontal="center"/>
    </xf>
    <xf numFmtId="4" fontId="8" fillId="0" borderId="0" xfId="1" applyNumberFormat="1"/>
    <xf numFmtId="0" fontId="9" fillId="0" borderId="0" xfId="1" applyFont="1"/>
    <xf numFmtId="0" fontId="5" fillId="0" borderId="0" xfId="1" applyFont="1"/>
    <xf numFmtId="0" fontId="8" fillId="0" borderId="0" xfId="1" applyFont="1" applyBorder="1" applyAlignment="1">
      <alignment horizontal="left"/>
    </xf>
    <xf numFmtId="0" fontId="8" fillId="0" borderId="0" xfId="1" applyBorder="1" applyAlignment="1">
      <alignment horizontal="left"/>
    </xf>
    <xf numFmtId="0" fontId="9" fillId="0" borderId="0" xfId="1" applyFont="1" applyBorder="1"/>
    <xf numFmtId="4" fontId="9" fillId="0" borderId="0" xfId="1" applyNumberFormat="1" applyFont="1" applyBorder="1"/>
    <xf numFmtId="4" fontId="8" fillId="0" borderId="0" xfId="1" applyNumberFormat="1" applyBorder="1"/>
    <xf numFmtId="0" fontId="9" fillId="0" borderId="0" xfId="1" applyFont="1" applyBorder="1" applyAlignment="1">
      <alignment horizontal="left"/>
    </xf>
    <xf numFmtId="0" fontId="8" fillId="0" borderId="0" xfId="1" applyBorder="1" applyAlignment="1">
      <alignment horizontal="right"/>
    </xf>
    <xf numFmtId="0" fontId="8" fillId="0" borderId="0" xfId="1" applyBorder="1"/>
    <xf numFmtId="0" fontId="8" fillId="0" borderId="0" xfId="1" applyBorder="1" applyAlignment="1">
      <alignment horizontal="center"/>
    </xf>
    <xf numFmtId="0" fontId="8" fillId="0" borderId="5" xfId="1" applyBorder="1" applyAlignment="1">
      <alignment horizontal="center"/>
    </xf>
    <xf numFmtId="0" fontId="8" fillId="0" borderId="6" xfId="1" applyBorder="1" applyAlignment="1">
      <alignment horizontal="center"/>
    </xf>
    <xf numFmtId="0" fontId="8" fillId="0" borderId="6" xfId="1" applyBorder="1" applyAlignment="1">
      <alignment horizontal="center" vertical="center"/>
    </xf>
    <xf numFmtId="4" fontId="8" fillId="0" borderId="23" xfId="1" applyNumberFormat="1" applyBorder="1" applyAlignment="1">
      <alignment horizontal="center"/>
    </xf>
    <xf numFmtId="4" fontId="8" fillId="0" borderId="6" xfId="1" applyNumberFormat="1" applyBorder="1" applyAlignment="1">
      <alignment horizontal="center"/>
    </xf>
    <xf numFmtId="4" fontId="8" fillId="0" borderId="23" xfId="1" applyNumberFormat="1" applyBorder="1" applyAlignment="1">
      <alignment horizontal="center" vertical="center"/>
    </xf>
    <xf numFmtId="4" fontId="8" fillId="0" borderId="23" xfId="1" applyNumberFormat="1" applyFont="1" applyBorder="1" applyAlignment="1">
      <alignment horizontal="center"/>
    </xf>
    <xf numFmtId="0" fontId="8" fillId="0" borderId="7" xfId="1" applyBorder="1" applyAlignment="1">
      <alignment horizontal="center"/>
    </xf>
    <xf numFmtId="0" fontId="8" fillId="0" borderId="0" xfId="1" applyBorder="1" applyAlignment="1">
      <alignment horizontal="center" vertical="center"/>
    </xf>
    <xf numFmtId="4" fontId="8" fillId="0" borderId="2" xfId="1" applyNumberFormat="1" applyFont="1" applyBorder="1" applyAlignment="1">
      <alignment horizontal="center" vertical="center"/>
    </xf>
    <xf numFmtId="4" fontId="8" fillId="0" borderId="2" xfId="1" applyNumberFormat="1" applyFont="1" applyBorder="1" applyAlignment="1">
      <alignment horizontal="center"/>
    </xf>
    <xf numFmtId="0" fontId="8" fillId="0" borderId="8" xfId="1" applyBorder="1" applyAlignment="1">
      <alignment horizontal="center"/>
    </xf>
    <xf numFmtId="0" fontId="8" fillId="0" borderId="9" xfId="1" applyBorder="1" applyAlignment="1">
      <alignment horizontal="center"/>
    </xf>
    <xf numFmtId="0" fontId="8" fillId="0" borderId="9" xfId="1" applyBorder="1" applyAlignment="1">
      <alignment horizontal="center" vertical="center"/>
    </xf>
    <xf numFmtId="4" fontId="8" fillId="0" borderId="24" xfId="1" applyNumberFormat="1" applyBorder="1" applyAlignment="1">
      <alignment horizontal="center" vertical="center"/>
    </xf>
    <xf numFmtId="4" fontId="8" fillId="0" borderId="9" xfId="1" applyNumberFormat="1" applyBorder="1" applyAlignment="1">
      <alignment horizontal="center"/>
    </xf>
    <xf numFmtId="4" fontId="8" fillId="0" borderId="24" xfId="1" applyNumberFormat="1" applyBorder="1"/>
    <xf numFmtId="4" fontId="8" fillId="0" borderId="24" xfId="1" applyNumberFormat="1" applyFont="1" applyBorder="1" applyAlignment="1">
      <alignment horizontal="center"/>
    </xf>
    <xf numFmtId="4" fontId="8" fillId="0" borderId="2" xfId="1" applyNumberFormat="1" applyBorder="1"/>
    <xf numFmtId="4" fontId="8" fillId="0" borderId="2" xfId="1" applyNumberFormat="1" applyBorder="1" applyAlignment="1">
      <alignment horizontal="right"/>
    </xf>
    <xf numFmtId="0" fontId="13" fillId="0" borderId="0" xfId="1" applyFont="1" applyBorder="1" applyAlignment="1">
      <alignment horizontal="center"/>
    </xf>
    <xf numFmtId="4" fontId="8" fillId="0" borderId="10" xfId="1" applyNumberFormat="1" applyBorder="1"/>
    <xf numFmtId="0" fontId="13" fillId="0" borderId="0" xfId="1" applyFont="1"/>
    <xf numFmtId="4" fontId="8" fillId="0" borderId="23" xfId="1" applyNumberFormat="1" applyBorder="1"/>
    <xf numFmtId="4" fontId="8" fillId="0" borderId="0" xfId="1" applyNumberFormat="1" applyBorder="1" applyAlignment="1">
      <alignment horizontal="right"/>
    </xf>
    <xf numFmtId="4" fontId="8" fillId="0" borderId="10" xfId="1" applyNumberFormat="1" applyBorder="1" applyAlignment="1">
      <alignment horizontal="right"/>
    </xf>
    <xf numFmtId="4" fontId="8" fillId="0" borderId="24" xfId="1" applyNumberFormat="1" applyBorder="1" applyAlignment="1">
      <alignment horizontal="right"/>
    </xf>
    <xf numFmtId="0" fontId="8" fillId="0" borderId="8" xfId="1" applyBorder="1" applyAlignment="1">
      <alignment horizontal="center" vertical="center"/>
    </xf>
    <xf numFmtId="0" fontId="13" fillId="0" borderId="9" xfId="1" applyFont="1" applyBorder="1" applyAlignment="1">
      <alignment horizontal="center" vertical="center"/>
    </xf>
    <xf numFmtId="0" fontId="8" fillId="0" borderId="9" xfId="1" applyFont="1" applyBorder="1" applyAlignment="1">
      <alignment vertical="center"/>
    </xf>
    <xf numFmtId="4" fontId="8" fillId="0" borderId="9" xfId="1" applyNumberFormat="1" applyBorder="1" applyAlignment="1">
      <alignment vertical="center"/>
    </xf>
    <xf numFmtId="4" fontId="8" fillId="0" borderId="11" xfId="1" applyNumberFormat="1" applyBorder="1" applyAlignment="1">
      <alignment vertical="center"/>
    </xf>
    <xf numFmtId="4" fontId="8" fillId="0" borderId="24" xfId="1" applyNumberFormat="1" applyBorder="1" applyAlignment="1">
      <alignment vertical="center"/>
    </xf>
    <xf numFmtId="0" fontId="8" fillId="0" borderId="0" xfId="1" applyAlignment="1">
      <alignment vertical="center"/>
    </xf>
    <xf numFmtId="4" fontId="13" fillId="0" borderId="0" xfId="1" applyNumberFormat="1" applyFont="1"/>
    <xf numFmtId="0" fontId="10" fillId="0" borderId="0" xfId="1" applyFont="1"/>
    <xf numFmtId="0" fontId="10" fillId="0" borderId="0" xfId="1" applyFont="1" applyAlignment="1">
      <alignment horizontal="center"/>
    </xf>
    <xf numFmtId="0" fontId="12" fillId="0" borderId="0" xfId="1" applyFont="1" applyAlignment="1">
      <alignment horizontal="center"/>
    </xf>
    <xf numFmtId="4" fontId="10" fillId="0" borderId="0" xfId="1" applyNumberFormat="1" applyFont="1"/>
    <xf numFmtId="4" fontId="12" fillId="0" borderId="0" xfId="1" applyNumberFormat="1" applyFont="1" applyAlignment="1">
      <alignment horizontal="center"/>
    </xf>
    <xf numFmtId="4" fontId="10" fillId="0" borderId="0" xfId="1" applyNumberFormat="1" applyFont="1" applyAlignment="1"/>
    <xf numFmtId="0" fontId="4" fillId="0" borderId="0" xfId="1" applyFont="1" applyAlignment="1">
      <alignment horizontal="center"/>
    </xf>
    <xf numFmtId="0" fontId="8" fillId="0" borderId="0" xfId="1" applyAlignment="1">
      <alignment horizontal="center"/>
    </xf>
    <xf numFmtId="0" fontId="5" fillId="0" borderId="0" xfId="1" applyFont="1" applyAlignment="1"/>
    <xf numFmtId="0" fontId="8" fillId="0" borderId="0" xfId="1" applyAlignment="1"/>
    <xf numFmtId="0" fontId="20" fillId="0" borderId="0" xfId="1" applyFont="1" applyAlignment="1">
      <alignment horizontal="left" wrapText="1"/>
    </xf>
    <xf numFmtId="0" fontId="12" fillId="0" borderId="0" xfId="1" applyFont="1" applyAlignment="1">
      <alignment horizontal="center"/>
    </xf>
    <xf numFmtId="0" fontId="10" fillId="0" borderId="0" xfId="1" applyFont="1" applyAlignment="1"/>
    <xf numFmtId="4" fontId="6" fillId="2" borderId="0" xfId="0" applyNumberFormat="1" applyFont="1" applyFill="1" applyAlignment="1">
      <alignment horizontal="right"/>
    </xf>
    <xf numFmtId="0" fontId="4" fillId="2" borderId="0" xfId="0" applyFont="1" applyFill="1" applyAlignment="1">
      <alignment horizontal="center"/>
    </xf>
    <xf numFmtId="0" fontId="25" fillId="2" borderId="0" xfId="0" applyFont="1" applyFill="1" applyAlignment="1">
      <alignment horizont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37" xfId="0" applyFont="1" applyFill="1" applyBorder="1" applyAlignment="1">
      <alignment horizontal="center" vertical="center"/>
    </xf>
    <xf numFmtId="4" fontId="6" fillId="2" borderId="1" xfId="0" applyNumberFormat="1" applyFont="1" applyFill="1" applyBorder="1" applyAlignment="1">
      <alignment horizontal="center" vertical="center"/>
    </xf>
    <xf numFmtId="4" fontId="6" fillId="2" borderId="2" xfId="0" applyNumberFormat="1" applyFont="1" applyFill="1" applyBorder="1" applyAlignment="1">
      <alignment horizontal="center" vertical="center"/>
    </xf>
    <xf numFmtId="4" fontId="6" fillId="2" borderId="3" xfId="0" applyNumberFormat="1" applyFont="1" applyFill="1" applyBorder="1" applyAlignment="1">
      <alignment horizontal="center" vertical="center"/>
    </xf>
    <xf numFmtId="4" fontId="8" fillId="2" borderId="0" xfId="1" applyNumberFormat="1" applyFont="1" applyFill="1" applyAlignment="1">
      <alignment horizontal="center"/>
    </xf>
    <xf numFmtId="4" fontId="8" fillId="2" borderId="0" xfId="1" applyNumberFormat="1" applyFont="1" applyFill="1" applyAlignment="1"/>
    <xf numFmtId="4" fontId="6" fillId="2" borderId="2" xfId="0" applyNumberFormat="1" applyFont="1" applyFill="1" applyBorder="1" applyAlignment="1">
      <alignment horizontal="right"/>
    </xf>
    <xf numFmtId="4" fontId="11" fillId="2" borderId="0" xfId="1" applyNumberFormat="1" applyFont="1" applyFill="1" applyAlignment="1">
      <alignment horizontal="center"/>
    </xf>
    <xf numFmtId="4" fontId="25" fillId="2" borderId="0" xfId="0" applyNumberFormat="1" applyFont="1" applyFill="1" applyAlignment="1"/>
    <xf numFmtId="4" fontId="12" fillId="2" borderId="0" xfId="1" applyNumberFormat="1" applyFont="1" applyFill="1" applyAlignment="1">
      <alignment horizontal="center"/>
    </xf>
    <xf numFmtId="4" fontId="6" fillId="2" borderId="4" xfId="0" applyNumberFormat="1" applyFont="1" applyFill="1" applyBorder="1" applyAlignment="1">
      <alignment horizontal="right"/>
    </xf>
    <xf numFmtId="4" fontId="6" fillId="2" borderId="3" xfId="0" applyNumberFormat="1" applyFont="1" applyFill="1" applyBorder="1" applyAlignment="1">
      <alignment horizontal="center"/>
    </xf>
    <xf numFmtId="4" fontId="6" fillId="2" borderId="1" xfId="0" applyNumberFormat="1" applyFont="1" applyFill="1" applyBorder="1" applyAlignment="1">
      <alignment horizontal="center"/>
    </xf>
    <xf numFmtId="4" fontId="6" fillId="2" borderId="2" xfId="0" applyNumberFormat="1" applyFont="1" applyFill="1" applyBorder="1" applyAlignment="1">
      <alignment horizontal="center"/>
    </xf>
    <xf numFmtId="4" fontId="10" fillId="2" borderId="0" xfId="1" applyNumberFormat="1" applyFont="1" applyFill="1" applyAlignment="1"/>
    <xf numFmtId="0" fontId="24" fillId="2" borderId="0" xfId="1" applyFont="1" applyFill="1" applyAlignment="1">
      <alignment horizontal="center"/>
    </xf>
    <xf numFmtId="4" fontId="6" fillId="2" borderId="28" xfId="0" applyNumberFormat="1" applyFont="1" applyFill="1" applyBorder="1" applyAlignment="1"/>
    <xf numFmtId="4" fontId="6" fillId="2" borderId="0" xfId="0" applyNumberFormat="1" applyFont="1" applyFill="1" applyBorder="1" applyAlignment="1"/>
    <xf numFmtId="4" fontId="6" fillId="2" borderId="13" xfId="0" applyNumberFormat="1" applyFont="1" applyFill="1" applyBorder="1" applyAlignment="1"/>
    <xf numFmtId="0" fontId="0" fillId="2" borderId="0" xfId="0" applyFill="1" applyAlignment="1">
      <alignment horizontal="center"/>
    </xf>
    <xf numFmtId="4" fontId="6" fillId="2" borderId="17" xfId="0" applyNumberFormat="1" applyFont="1" applyFill="1" applyBorder="1" applyAlignment="1"/>
    <xf numFmtId="4" fontId="6" fillId="2" borderId="29" xfId="0" applyNumberFormat="1" applyFont="1" applyFill="1" applyBorder="1" applyAlignment="1"/>
    <xf numFmtId="4" fontId="6" fillId="2" borderId="33" xfId="0" applyNumberFormat="1" applyFont="1" applyFill="1" applyBorder="1" applyAlignment="1"/>
    <xf numFmtId="4" fontId="6" fillId="2" borderId="25" xfId="0" applyNumberFormat="1" applyFont="1" applyFill="1" applyBorder="1" applyAlignment="1">
      <alignment horizontal="center"/>
    </xf>
    <xf numFmtId="4" fontId="6" fillId="2" borderId="40" xfId="0" applyNumberFormat="1" applyFont="1" applyFill="1" applyBorder="1" applyAlignment="1">
      <alignment horizontal="center"/>
    </xf>
    <xf numFmtId="4" fontId="6" fillId="2" borderId="10" xfId="0" applyNumberFormat="1" applyFont="1" applyFill="1" applyBorder="1" applyAlignment="1">
      <alignment horizontal="center"/>
    </xf>
    <xf numFmtId="4" fontId="6" fillId="2" borderId="7" xfId="0" applyNumberFormat="1" applyFont="1" applyFill="1" applyBorder="1" applyAlignment="1">
      <alignment horizontal="center"/>
    </xf>
    <xf numFmtId="4" fontId="6" fillId="2" borderId="26" xfId="0" applyNumberFormat="1" applyFont="1" applyFill="1" applyBorder="1" applyAlignment="1">
      <alignment horizontal="center"/>
    </xf>
    <xf numFmtId="4" fontId="6" fillId="2" borderId="38" xfId="0" applyNumberFormat="1" applyFont="1" applyFill="1" applyBorder="1" applyAlignment="1">
      <alignment horizontal="center"/>
    </xf>
    <xf numFmtId="0" fontId="6" fillId="2" borderId="41" xfId="0" applyFont="1" applyFill="1" applyBorder="1" applyAlignment="1">
      <alignment horizontal="center" vertical="center"/>
    </xf>
    <xf numFmtId="0" fontId="0" fillId="2" borderId="42" xfId="0" applyFill="1" applyBorder="1" applyAlignment="1">
      <alignment vertical="center"/>
    </xf>
    <xf numFmtId="0" fontId="0" fillId="2" borderId="43" xfId="0" applyFill="1" applyBorder="1" applyAlignment="1">
      <alignment vertical="center"/>
    </xf>
    <xf numFmtId="0" fontId="12" fillId="2" borderId="0" xfId="1" applyFont="1" applyFill="1" applyAlignment="1">
      <alignment horizontal="center"/>
    </xf>
    <xf numFmtId="0" fontId="10" fillId="2" borderId="0" xfId="1" applyFont="1" applyFill="1" applyAlignment="1"/>
    <xf numFmtId="0" fontId="11" fillId="2" borderId="0" xfId="1" applyFont="1" applyFill="1" applyAlignment="1">
      <alignment horizontal="center"/>
    </xf>
    <xf numFmtId="4" fontId="15" fillId="2" borderId="0" xfId="0" applyNumberFormat="1" applyFont="1" applyFill="1" applyAlignment="1">
      <alignment horizontal="right"/>
    </xf>
    <xf numFmtId="4" fontId="6" fillId="2" borderId="27" xfId="0" applyNumberFormat="1" applyFont="1" applyFill="1" applyBorder="1" applyAlignment="1"/>
    <xf numFmtId="4" fontId="6" fillId="2" borderId="16" xfId="0" applyNumberFormat="1" applyFont="1" applyFill="1" applyBorder="1" applyAlignment="1"/>
    <xf numFmtId="4" fontId="6" fillId="2" borderId="12" xfId="0" applyNumberFormat="1" applyFont="1" applyFill="1" applyBorder="1" applyAlignment="1"/>
    <xf numFmtId="4" fontId="6" fillId="2" borderId="22" xfId="0" applyNumberFormat="1" applyFont="1" applyFill="1" applyBorder="1" applyAlignment="1">
      <alignment horizontal="center"/>
    </xf>
    <xf numFmtId="4" fontId="6" fillId="2" borderId="14" xfId="0" applyNumberFormat="1" applyFont="1" applyFill="1" applyBorder="1" applyAlignment="1">
      <alignment horizontal="center"/>
    </xf>
    <xf numFmtId="4" fontId="6" fillId="2" borderId="15" xfId="0" applyNumberFormat="1" applyFont="1" applyFill="1" applyBorder="1" applyAlignment="1">
      <alignment horizontal="center"/>
    </xf>
    <xf numFmtId="2" fontId="6" fillId="2" borderId="1" xfId="0" applyNumberFormat="1" applyFont="1" applyFill="1" applyBorder="1" applyAlignment="1"/>
    <xf numFmtId="2" fontId="6" fillId="2" borderId="2" xfId="0" applyNumberFormat="1" applyFont="1" applyFill="1" applyBorder="1" applyAlignment="1"/>
    <xf numFmtId="0" fontId="6" fillId="2" borderId="1" xfId="0" applyFont="1" applyFill="1" applyBorder="1" applyAlignment="1">
      <alignment horizontal="center" vertical="center"/>
    </xf>
    <xf numFmtId="0" fontId="6" fillId="2" borderId="24" xfId="0" applyFont="1" applyFill="1" applyBorder="1" applyAlignment="1">
      <alignment horizontal="center" vertical="center"/>
    </xf>
    <xf numFmtId="2" fontId="6" fillId="2" borderId="4" xfId="0" applyNumberFormat="1" applyFont="1" applyFill="1" applyBorder="1" applyAlignment="1"/>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2" fontId="19" fillId="2" borderId="7" xfId="0" applyNumberFormat="1" applyFont="1" applyFill="1" applyBorder="1" applyAlignment="1"/>
    <xf numFmtId="0" fontId="19" fillId="2" borderId="0" xfId="0" applyFont="1" applyFill="1" applyAlignment="1"/>
    <xf numFmtId="0" fontId="19" fillId="2" borderId="10" xfId="0" applyFont="1" applyFill="1" applyBorder="1" applyAlignment="1"/>
    <xf numFmtId="0" fontId="4" fillId="2" borderId="0" xfId="1" applyFont="1" applyFill="1" applyAlignment="1">
      <alignment horizontal="center"/>
    </xf>
    <xf numFmtId="0" fontId="8" fillId="2" borderId="0" xfId="1" applyFill="1" applyAlignment="1">
      <alignment horizontal="center"/>
    </xf>
    <xf numFmtId="0" fontId="5" fillId="2" borderId="0" xfId="1" applyFont="1" applyFill="1" applyAlignment="1"/>
    <xf numFmtId="0" fontId="8" fillId="2" borderId="0" xfId="1" applyFill="1" applyAlignment="1"/>
    <xf numFmtId="4" fontId="17" fillId="2" borderId="0" xfId="0" applyNumberFormat="1" applyFont="1" applyFill="1" applyAlignment="1">
      <alignment horizontal="center"/>
    </xf>
    <xf numFmtId="0" fontId="17" fillId="2" borderId="0" xfId="0" applyFont="1" applyFill="1" applyAlignment="1">
      <alignment horizontal="center"/>
    </xf>
    <xf numFmtId="0" fontId="16" fillId="2" borderId="0" xfId="0" applyFont="1" applyFill="1" applyBorder="1" applyAlignment="1">
      <alignment horizontal="center"/>
    </xf>
    <xf numFmtId="0" fontId="16" fillId="2" borderId="0" xfId="0" applyFont="1" applyFill="1" applyAlignment="1">
      <alignment horizontal="center"/>
    </xf>
    <xf numFmtId="0" fontId="17" fillId="2" borderId="0" xfId="0" applyFont="1" applyFill="1" applyBorder="1" applyAlignment="1">
      <alignment horizontal="center"/>
    </xf>
    <xf numFmtId="0" fontId="6" fillId="2" borderId="27" xfId="0" applyFont="1" applyFill="1" applyBorder="1" applyAlignment="1">
      <alignment horizontal="center" vertical="center"/>
    </xf>
    <xf numFmtId="0" fontId="6" fillId="2" borderId="16" xfId="0" applyFont="1" applyFill="1" applyBorder="1" applyAlignment="1"/>
    <xf numFmtId="0" fontId="6" fillId="2" borderId="12" xfId="0" applyFont="1" applyFill="1" applyBorder="1" applyAlignment="1"/>
    <xf numFmtId="0" fontId="6" fillId="2" borderId="28" xfId="0" applyFont="1" applyFill="1" applyBorder="1" applyAlignment="1"/>
    <xf numFmtId="0" fontId="6" fillId="2" borderId="0" xfId="0" applyFont="1" applyFill="1" applyBorder="1" applyAlignment="1"/>
    <xf numFmtId="0" fontId="6" fillId="2" borderId="13" xfId="0" applyFont="1" applyFill="1" applyBorder="1" applyAlignment="1"/>
    <xf numFmtId="0" fontId="6" fillId="2" borderId="22" xfId="0" applyFont="1" applyFill="1" applyBorder="1" applyAlignment="1"/>
    <xf numFmtId="0" fontId="6" fillId="2" borderId="14" xfId="0" applyFont="1" applyFill="1" applyBorder="1" applyAlignment="1"/>
    <xf numFmtId="0" fontId="6" fillId="2" borderId="15" xfId="0" applyFont="1" applyFill="1" applyBorder="1" applyAlignment="1"/>
    <xf numFmtId="0" fontId="6" fillId="2" borderId="28" xfId="0" applyFont="1" applyFill="1" applyBorder="1" applyAlignment="1">
      <alignment horizontal="left"/>
    </xf>
    <xf numFmtId="4" fontId="19" fillId="2" borderId="1" xfId="0" applyNumberFormat="1" applyFont="1" applyFill="1" applyBorder="1" applyAlignment="1">
      <alignment horizontal="right"/>
    </xf>
    <xf numFmtId="4" fontId="19" fillId="2" borderId="2" xfId="0" applyNumberFormat="1" applyFont="1" applyFill="1" applyBorder="1" applyAlignment="1">
      <alignment horizontal="right"/>
    </xf>
    <xf numFmtId="0" fontId="19" fillId="2" borderId="27" xfId="0" applyFont="1" applyFill="1" applyBorder="1" applyAlignment="1"/>
    <xf numFmtId="0" fontId="19" fillId="2" borderId="28" xfId="0" applyFont="1" applyFill="1" applyBorder="1" applyAlignment="1"/>
    <xf numFmtId="4" fontId="6" fillId="2" borderId="3" xfId="0" applyNumberFormat="1" applyFont="1" applyFill="1" applyBorder="1" applyAlignment="1"/>
    <xf numFmtId="0" fontId="0" fillId="2" borderId="10" xfId="0" applyFill="1" applyBorder="1" applyAlignment="1"/>
    <xf numFmtId="0" fontId="0" fillId="2" borderId="2" xfId="0" applyFill="1" applyBorder="1" applyAlignment="1"/>
    <xf numFmtId="0" fontId="0" fillId="2" borderId="7" xfId="0" applyFill="1" applyBorder="1" applyAlignment="1"/>
    <xf numFmtId="4" fontId="16" fillId="2" borderId="0" xfId="0" applyNumberFormat="1" applyFont="1" applyFill="1" applyAlignment="1">
      <alignment horizontal="center"/>
    </xf>
    <xf numFmtId="0" fontId="26" fillId="4" borderId="44" xfId="2" applyFont="1" applyFill="1" applyBorder="1" applyAlignment="1">
      <alignment horizontal="center"/>
    </xf>
    <xf numFmtId="0" fontId="26" fillId="4" borderId="45" xfId="2" applyFont="1" applyFill="1" applyBorder="1" applyAlignment="1">
      <alignment horizontal="center"/>
    </xf>
    <xf numFmtId="0" fontId="26" fillId="4" borderId="46" xfId="2" applyFont="1" applyFill="1" applyBorder="1" applyAlignment="1">
      <alignment horizontal="center"/>
    </xf>
    <xf numFmtId="167" fontId="0" fillId="2" borderId="48" xfId="0" applyNumberFormat="1" applyFont="1" applyFill="1" applyBorder="1" applyAlignment="1">
      <alignment horizontal="center"/>
    </xf>
    <xf numFmtId="0" fontId="0" fillId="2" borderId="46" xfId="0" applyFont="1" applyFill="1" applyBorder="1" applyAlignment="1">
      <alignment horizontal="center"/>
    </xf>
    <xf numFmtId="0" fontId="26" fillId="3" borderId="67" xfId="0" applyFont="1" applyFill="1" applyBorder="1" applyAlignment="1">
      <alignment horizontal="center" vertical="center" wrapText="1"/>
    </xf>
    <xf numFmtId="0" fontId="26" fillId="3" borderId="48" xfId="0" applyFont="1" applyFill="1" applyBorder="1" applyAlignment="1">
      <alignment horizontal="center" vertical="center" wrapText="1"/>
    </xf>
    <xf numFmtId="0" fontId="26" fillId="3" borderId="68" xfId="0" applyFont="1" applyFill="1" applyBorder="1" applyAlignment="1">
      <alignment horizontal="center" vertical="center" wrapText="1"/>
    </xf>
    <xf numFmtId="0" fontId="26" fillId="3" borderId="69" xfId="0" applyFont="1" applyFill="1" applyBorder="1" applyAlignment="1">
      <alignment horizontal="center" vertical="center" wrapText="1"/>
    </xf>
    <xf numFmtId="0" fontId="26" fillId="3" borderId="62"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3" borderId="50" xfId="0" applyFont="1" applyFill="1" applyBorder="1" applyAlignment="1">
      <alignment horizontal="center" vertical="center" wrapText="1"/>
    </xf>
    <xf numFmtId="0" fontId="26" fillId="3" borderId="52" xfId="0" applyFont="1" applyFill="1" applyBorder="1" applyAlignment="1">
      <alignment horizontal="center" vertical="center" wrapText="1"/>
    </xf>
    <xf numFmtId="0" fontId="26" fillId="3" borderId="60" xfId="0" applyFont="1" applyFill="1" applyBorder="1" applyAlignment="1">
      <alignment horizontal="center" vertical="center" wrapText="1"/>
    </xf>
    <xf numFmtId="0" fontId="26" fillId="3" borderId="34"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63" xfId="0" applyFont="1" applyFill="1" applyBorder="1" applyAlignment="1">
      <alignment horizontal="center" vertical="center" wrapText="1"/>
    </xf>
    <xf numFmtId="0" fontId="26" fillId="3" borderId="18" xfId="0" applyFont="1" applyFill="1" applyBorder="1" applyAlignment="1">
      <alignment horizontal="center" vertical="center" wrapText="1"/>
    </xf>
    <xf numFmtId="0" fontId="26" fillId="3" borderId="40" xfId="0" applyFont="1" applyFill="1" applyBorder="1" applyAlignment="1">
      <alignment horizontal="center" vertical="center" wrapText="1"/>
    </xf>
    <xf numFmtId="0" fontId="26" fillId="3" borderId="27"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22" xfId="0" applyFont="1" applyFill="1" applyBorder="1" applyAlignment="1">
      <alignment horizontal="center" vertical="center" wrapText="1"/>
    </xf>
    <xf numFmtId="0" fontId="26" fillId="3" borderId="15" xfId="0" applyFont="1" applyFill="1" applyBorder="1" applyAlignment="1">
      <alignment horizontal="center" vertical="center" wrapText="1"/>
    </xf>
    <xf numFmtId="0" fontId="26" fillId="3" borderId="64" xfId="0" applyFont="1" applyFill="1" applyBorder="1" applyAlignment="1">
      <alignment horizontal="center" vertical="center" wrapText="1"/>
    </xf>
    <xf numFmtId="0" fontId="26" fillId="3" borderId="65" xfId="0" applyFont="1" applyFill="1" applyBorder="1" applyAlignment="1">
      <alignment horizontal="center" vertical="center" wrapText="1"/>
    </xf>
    <xf numFmtId="0" fontId="26" fillId="3" borderId="61" xfId="0" applyFont="1" applyFill="1" applyBorder="1" applyAlignment="1">
      <alignment horizontal="center" vertical="center" wrapText="1"/>
    </xf>
    <xf numFmtId="0" fontId="26" fillId="3" borderId="30" xfId="0" applyFont="1" applyFill="1" applyBorder="1" applyAlignment="1">
      <alignment horizontal="center" vertical="center" wrapText="1"/>
    </xf>
    <xf numFmtId="0" fontId="26" fillId="3" borderId="32" xfId="0" applyFont="1" applyFill="1" applyBorder="1" applyAlignment="1">
      <alignment horizontal="center" vertical="center" wrapText="1"/>
    </xf>
    <xf numFmtId="0" fontId="26" fillId="3" borderId="51" xfId="0" applyFont="1" applyFill="1" applyBorder="1" applyAlignment="1">
      <alignment horizontal="center" vertical="center" wrapText="1"/>
    </xf>
    <xf numFmtId="0" fontId="26" fillId="3" borderId="49" xfId="0" applyFont="1" applyFill="1" applyBorder="1" applyAlignment="1">
      <alignment horizontal="center" vertical="center" wrapText="1"/>
    </xf>
    <xf numFmtId="0" fontId="26" fillId="3" borderId="66" xfId="0" applyFont="1" applyFill="1" applyBorder="1" applyAlignment="1">
      <alignment horizontal="center" vertical="center" wrapText="1"/>
    </xf>
    <xf numFmtId="0" fontId="0" fillId="2" borderId="22" xfId="0" applyFont="1" applyFill="1" applyBorder="1" applyAlignment="1">
      <alignment horizontal="center" vertical="center"/>
    </xf>
    <xf numFmtId="0" fontId="0" fillId="2" borderId="14" xfId="0" applyFont="1" applyFill="1" applyBorder="1" applyAlignment="1">
      <alignment horizontal="center" vertical="center"/>
    </xf>
    <xf numFmtId="166" fontId="0" fillId="2" borderId="48" xfId="4" applyNumberFormat="1" applyFont="1" applyFill="1" applyBorder="1" applyAlignment="1">
      <alignment horizontal="center" vertical="center"/>
    </xf>
    <xf numFmtId="166" fontId="0" fillId="2" borderId="45" xfId="4" applyNumberFormat="1" applyFont="1" applyFill="1" applyBorder="1" applyAlignment="1">
      <alignment horizontal="center" vertical="center"/>
    </xf>
    <xf numFmtId="166" fontId="0" fillId="2" borderId="47" xfId="4" applyNumberFormat="1" applyFont="1" applyFill="1" applyBorder="1" applyAlignment="1">
      <alignment horizontal="center" vertical="center"/>
    </xf>
    <xf numFmtId="0" fontId="26" fillId="3" borderId="57" xfId="0" applyFont="1" applyFill="1" applyBorder="1" applyAlignment="1">
      <alignment horizontal="center" vertical="center" wrapText="1"/>
    </xf>
    <xf numFmtId="0" fontId="26" fillId="3" borderId="56"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26" fillId="3" borderId="54" xfId="0" applyFont="1" applyFill="1" applyBorder="1" applyAlignment="1">
      <alignment horizontal="center" vertical="center" wrapText="1"/>
    </xf>
    <xf numFmtId="0" fontId="26" fillId="3" borderId="39" xfId="0" applyFont="1" applyFill="1" applyBorder="1" applyAlignment="1">
      <alignment horizontal="center" vertical="center" wrapText="1"/>
    </xf>
    <xf numFmtId="0" fontId="26" fillId="3" borderId="53" xfId="0" applyFont="1" applyFill="1" applyBorder="1" applyAlignment="1">
      <alignment horizontal="center" vertical="center" wrapText="1"/>
    </xf>
    <xf numFmtId="0" fontId="0" fillId="2" borderId="37" xfId="0" applyFont="1" applyFill="1" applyBorder="1" applyAlignment="1">
      <alignment horizontal="center" vertical="center"/>
    </xf>
    <xf numFmtId="0" fontId="0" fillId="2" borderId="38" xfId="0" applyFont="1" applyFill="1" applyBorder="1" applyAlignment="1">
      <alignment horizontal="center" vertical="center"/>
    </xf>
    <xf numFmtId="166" fontId="0" fillId="2" borderId="3" xfId="4" applyNumberFormat="1" applyFont="1" applyFill="1" applyBorder="1" applyAlignment="1">
      <alignment horizontal="center" vertical="center"/>
    </xf>
    <xf numFmtId="164" fontId="0" fillId="2" borderId="48" xfId="4" applyFont="1" applyFill="1" applyBorder="1" applyAlignment="1">
      <alignment horizontal="center" vertical="center"/>
    </xf>
    <xf numFmtId="164" fontId="0" fillId="2" borderId="45" xfId="4" applyFont="1" applyFill="1" applyBorder="1" applyAlignment="1">
      <alignment horizontal="center" vertical="center"/>
    </xf>
    <xf numFmtId="164" fontId="0" fillId="2" borderId="47" xfId="4" applyFont="1" applyFill="1" applyBorder="1" applyAlignment="1">
      <alignment horizontal="center" vertical="center"/>
    </xf>
    <xf numFmtId="0" fontId="26" fillId="2" borderId="52" xfId="0" applyFont="1" applyFill="1" applyBorder="1" applyAlignment="1">
      <alignment horizontal="center"/>
    </xf>
    <xf numFmtId="0" fontId="26" fillId="2" borderId="51" xfId="0" applyFont="1" applyFill="1" applyBorder="1" applyAlignment="1">
      <alignment horizontal="center"/>
    </xf>
    <xf numFmtId="0" fontId="26" fillId="2" borderId="49" xfId="0" applyFont="1" applyFill="1" applyBorder="1" applyAlignment="1">
      <alignment horizontal="center"/>
    </xf>
    <xf numFmtId="0" fontId="5" fillId="2" borderId="27" xfId="0" applyFont="1" applyFill="1" applyBorder="1" applyAlignment="1">
      <alignment horizontal="center"/>
    </xf>
    <xf numFmtId="0" fontId="5" fillId="2" borderId="16" xfId="0" applyFont="1" applyFill="1" applyBorder="1" applyAlignment="1">
      <alignment horizontal="center"/>
    </xf>
    <xf numFmtId="0" fontId="5" fillId="2" borderId="12" xfId="0" applyFont="1" applyFill="1" applyBorder="1" applyAlignment="1">
      <alignment horizontal="center"/>
    </xf>
    <xf numFmtId="0" fontId="26" fillId="2" borderId="8" xfId="0" applyFont="1" applyFill="1" applyBorder="1" applyAlignment="1">
      <alignment horizontal="center"/>
    </xf>
    <xf numFmtId="0" fontId="26" fillId="2" borderId="9" xfId="0" applyFont="1" applyFill="1" applyBorder="1" applyAlignment="1">
      <alignment horizontal="center"/>
    </xf>
    <xf numFmtId="0" fontId="26" fillId="2" borderId="11" xfId="0" applyFont="1" applyFill="1" applyBorder="1" applyAlignment="1">
      <alignment horizontal="center"/>
    </xf>
    <xf numFmtId="0" fontId="0" fillId="2" borderId="35" xfId="0" applyFill="1" applyBorder="1" applyAlignment="1">
      <alignment horizontal="center"/>
    </xf>
    <xf numFmtId="0" fontId="0" fillId="2" borderId="54" xfId="0" applyFill="1" applyBorder="1" applyAlignment="1">
      <alignment horizontal="center"/>
    </xf>
    <xf numFmtId="0" fontId="0" fillId="2" borderId="39" xfId="0" applyFill="1" applyBorder="1" applyAlignment="1">
      <alignment horizontal="center"/>
    </xf>
    <xf numFmtId="0" fontId="8" fillId="2" borderId="20"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36" xfId="0" applyFont="1" applyFill="1" applyBorder="1" applyAlignment="1">
      <alignment horizontal="left" vertical="top" wrapText="1"/>
    </xf>
    <xf numFmtId="0" fontId="8" fillId="2" borderId="50" xfId="0" applyFont="1" applyFill="1" applyBorder="1" applyAlignment="1">
      <alignment horizontal="left" vertical="top" wrapText="1"/>
    </xf>
    <xf numFmtId="0" fontId="8" fillId="2" borderId="34" xfId="0" applyFont="1" applyFill="1" applyBorder="1" applyAlignment="1">
      <alignment horizontal="left" vertical="top" wrapText="1"/>
    </xf>
    <xf numFmtId="0" fontId="8" fillId="2" borderId="63" xfId="0" applyFont="1" applyFill="1" applyBorder="1" applyAlignment="1">
      <alignment horizontal="left" vertical="top" wrapText="1"/>
    </xf>
    <xf numFmtId="0" fontId="8" fillId="2" borderId="62" xfId="0" applyFont="1" applyFill="1" applyBorder="1" applyAlignment="1">
      <alignment horizontal="left" wrapText="1"/>
    </xf>
    <xf numFmtId="0" fontId="8" fillId="2" borderId="60" xfId="0" applyFont="1" applyFill="1" applyBorder="1" applyAlignment="1">
      <alignment horizontal="left" wrapText="1"/>
    </xf>
    <xf numFmtId="0" fontId="8" fillId="2" borderId="58" xfId="0" applyFont="1" applyFill="1" applyBorder="1" applyAlignment="1">
      <alignment horizontal="left" wrapText="1"/>
    </xf>
    <xf numFmtId="0" fontId="9" fillId="2" borderId="28" xfId="0" applyFont="1" applyFill="1" applyBorder="1" applyAlignment="1">
      <alignment horizontal="center"/>
    </xf>
    <xf numFmtId="0" fontId="9" fillId="2" borderId="0" xfId="0" applyFont="1" applyFill="1" applyBorder="1" applyAlignment="1">
      <alignment horizontal="center"/>
    </xf>
    <xf numFmtId="0" fontId="20" fillId="2" borderId="27" xfId="0" applyFont="1" applyFill="1" applyBorder="1" applyAlignment="1">
      <alignment horizontal="left" vertical="center" readingOrder="1"/>
    </xf>
    <xf numFmtId="0" fontId="20" fillId="2" borderId="16" xfId="0" applyFont="1" applyFill="1" applyBorder="1" applyAlignment="1">
      <alignment horizontal="left" vertical="center" readingOrder="1"/>
    </xf>
    <xf numFmtId="0" fontId="20" fillId="2" borderId="2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28" xfId="0" applyFont="1" applyFill="1" applyBorder="1" applyAlignment="1">
      <alignment horizontal="left" wrapText="1"/>
    </xf>
    <xf numFmtId="0" fontId="20" fillId="2" borderId="0" xfId="0" applyFont="1" applyFill="1" applyBorder="1" applyAlignment="1">
      <alignment horizontal="left" wrapText="1"/>
    </xf>
    <xf numFmtId="0" fontId="20" fillId="2" borderId="28"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22"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54" xfId="0" applyFont="1" applyFill="1" applyBorder="1" applyAlignment="1">
      <alignment horizontal="center" wrapText="1"/>
    </xf>
    <xf numFmtId="0" fontId="0" fillId="2" borderId="70" xfId="0" applyFill="1" applyBorder="1" applyAlignment="1">
      <alignment horizontal="left" vertical="top" wrapText="1"/>
    </xf>
    <xf numFmtId="0" fontId="0" fillId="2" borderId="71" xfId="0" applyFill="1" applyBorder="1" applyAlignment="1">
      <alignment horizontal="left" vertical="top" wrapText="1"/>
    </xf>
    <xf numFmtId="0" fontId="0" fillId="2" borderId="72" xfId="0" applyFill="1" applyBorder="1" applyAlignment="1">
      <alignment horizontal="left" vertical="top" wrapText="1"/>
    </xf>
    <xf numFmtId="0" fontId="27" fillId="2" borderId="70" xfId="0" applyFont="1" applyFill="1" applyBorder="1" applyAlignment="1">
      <alignment horizontal="left" vertical="top" wrapText="1"/>
    </xf>
    <xf numFmtId="0" fontId="27" fillId="2" borderId="71" xfId="0" applyFont="1" applyFill="1" applyBorder="1" applyAlignment="1">
      <alignment horizontal="left" vertical="top" wrapText="1"/>
    </xf>
    <xf numFmtId="0" fontId="27" fillId="2" borderId="72" xfId="0" applyFont="1" applyFill="1" applyBorder="1" applyAlignment="1">
      <alignment horizontal="left" vertical="top" wrapText="1"/>
    </xf>
    <xf numFmtId="0" fontId="29" fillId="2" borderId="70" xfId="0" applyFont="1" applyFill="1" applyBorder="1" applyAlignment="1">
      <alignment horizontal="left" vertical="top" wrapText="1"/>
    </xf>
    <xf numFmtId="0" fontId="29" fillId="2" borderId="71" xfId="0" applyFont="1" applyFill="1" applyBorder="1" applyAlignment="1">
      <alignment horizontal="left" vertical="top" wrapText="1"/>
    </xf>
    <xf numFmtId="0" fontId="29" fillId="2" borderId="72" xfId="0" applyFont="1" applyFill="1" applyBorder="1" applyAlignment="1">
      <alignment horizontal="left" vertical="top" wrapText="1"/>
    </xf>
  </cellXfs>
  <cellStyles count="6">
    <cellStyle name="Millares" xfId="4" builtinId="3"/>
    <cellStyle name="Millares 2" xfId="3"/>
    <cellStyle name="Normal" xfId="0" builtinId="0"/>
    <cellStyle name="Normal 2" xfId="2"/>
    <cellStyle name="Normal_4 EjePreCumMeta" xfId="1"/>
    <cellStyle name="Porcentual"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268815</xdr:colOff>
      <xdr:row>6</xdr:row>
      <xdr:rowOff>101600</xdr:rowOff>
    </xdr:to>
    <xdr:pic>
      <xdr:nvPicPr>
        <xdr:cNvPr id="2" name="7 Imagen">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a:stretch>
          <a:fillRect/>
        </a:stretch>
      </xdr:blipFill>
      <xdr:spPr>
        <a:xfrm>
          <a:off x="0" y="0"/>
          <a:ext cx="11004549" cy="1092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371475</xdr:colOff>
      <xdr:row>5</xdr:row>
      <xdr:rowOff>152400</xdr:rowOff>
    </xdr:to>
    <xdr:pic>
      <xdr:nvPicPr>
        <xdr:cNvPr id="3" name="7 Imagen">
          <a:extLst>
            <a:ext uri="{FF2B5EF4-FFF2-40B4-BE49-F238E27FC236}">
              <a16:creationId xmlns:a16="http://schemas.microsoft.com/office/drawing/2014/main" xmlns="" id="{00000000-0008-0000-0400-000003000000}"/>
            </a:ext>
          </a:extLst>
        </xdr:cNvPr>
        <xdr:cNvPicPr/>
      </xdr:nvPicPr>
      <xdr:blipFill>
        <a:blip xmlns:r="http://schemas.openxmlformats.org/officeDocument/2006/relationships" r:embed="rId1"/>
        <a:stretch>
          <a:fillRect/>
        </a:stretch>
      </xdr:blipFill>
      <xdr:spPr>
        <a:xfrm>
          <a:off x="0" y="0"/>
          <a:ext cx="8277225" cy="962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434975</xdr:colOff>
      <xdr:row>8</xdr:row>
      <xdr:rowOff>140970</xdr:rowOff>
    </xdr:to>
    <xdr:pic>
      <xdr:nvPicPr>
        <xdr:cNvPr id="2" name="7 Imagen">
          <a:extLst>
            <a:ext uri="{FF2B5EF4-FFF2-40B4-BE49-F238E27FC236}">
              <a16:creationId xmlns:a16="http://schemas.microsoft.com/office/drawing/2014/main" xmlns="" id="{00000000-0008-0000-0600-000002000000}"/>
            </a:ext>
          </a:extLst>
        </xdr:cNvPr>
        <xdr:cNvPicPr/>
      </xdr:nvPicPr>
      <xdr:blipFill>
        <a:blip xmlns:r="http://schemas.openxmlformats.org/officeDocument/2006/relationships" r:embed="rId1"/>
        <a:stretch>
          <a:fillRect/>
        </a:stretch>
      </xdr:blipFill>
      <xdr:spPr>
        <a:xfrm>
          <a:off x="0" y="0"/>
          <a:ext cx="7559675" cy="14871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279400</xdr:colOff>
      <xdr:row>0</xdr:row>
      <xdr:rowOff>0</xdr:rowOff>
    </xdr:from>
    <xdr:to>
      <xdr:col>10</xdr:col>
      <xdr:colOff>101599</xdr:colOff>
      <xdr:row>5</xdr:row>
      <xdr:rowOff>139700</xdr:rowOff>
    </xdr:to>
    <xdr:pic>
      <xdr:nvPicPr>
        <xdr:cNvPr id="3" name="7 Imagen">
          <a:extLst>
            <a:ext uri="{FF2B5EF4-FFF2-40B4-BE49-F238E27FC236}">
              <a16:creationId xmlns:a16="http://schemas.microsoft.com/office/drawing/2014/main" xmlns="" id="{00000000-0008-0000-0800-000003000000}"/>
            </a:ext>
          </a:extLst>
        </xdr:cNvPr>
        <xdr:cNvPicPr/>
      </xdr:nvPicPr>
      <xdr:blipFill>
        <a:blip xmlns:r="http://schemas.openxmlformats.org/officeDocument/2006/relationships" r:embed="rId1"/>
        <a:stretch>
          <a:fillRect/>
        </a:stretch>
      </xdr:blipFill>
      <xdr:spPr>
        <a:xfrm>
          <a:off x="279400" y="0"/>
          <a:ext cx="7277099" cy="965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584199</xdr:colOff>
      <xdr:row>0</xdr:row>
      <xdr:rowOff>1143000</xdr:rowOff>
    </xdr:to>
    <xdr:pic>
      <xdr:nvPicPr>
        <xdr:cNvPr id="2" name="7 Imagen">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1"/>
        <a:stretch>
          <a:fillRect/>
        </a:stretch>
      </xdr:blipFill>
      <xdr:spPr>
        <a:xfrm>
          <a:off x="0" y="0"/>
          <a:ext cx="7543799" cy="1143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63500</xdr:colOff>
      <xdr:row>0</xdr:row>
      <xdr:rowOff>1</xdr:rowOff>
    </xdr:from>
    <xdr:to>
      <xdr:col>16</xdr:col>
      <xdr:colOff>762000</xdr:colOff>
      <xdr:row>1</xdr:row>
      <xdr:rowOff>1</xdr:rowOff>
    </xdr:to>
    <xdr:pic>
      <xdr:nvPicPr>
        <xdr:cNvPr id="2" name="7 Imagen">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1"/>
        <a:stretch>
          <a:fillRect/>
        </a:stretch>
      </xdr:blipFill>
      <xdr:spPr>
        <a:xfrm>
          <a:off x="381000" y="1"/>
          <a:ext cx="9836150" cy="1333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552450</xdr:colOff>
      <xdr:row>4</xdr:row>
      <xdr:rowOff>0</xdr:rowOff>
    </xdr:from>
    <xdr:to>
      <xdr:col>7</xdr:col>
      <xdr:colOff>762000</xdr:colOff>
      <xdr:row>8</xdr:row>
      <xdr:rowOff>142875</xdr:rowOff>
    </xdr:to>
    <xdr:pic>
      <xdr:nvPicPr>
        <xdr:cNvPr id="2" name="Picture 3">
          <a:extLst>
            <a:ext uri="{FF2B5EF4-FFF2-40B4-BE49-F238E27FC236}">
              <a16:creationId xmlns:a16="http://schemas.microsoft.com/office/drawing/2014/main" xmlns=""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3" name="Picture 3">
          <a:extLst>
            <a:ext uri="{FF2B5EF4-FFF2-40B4-BE49-F238E27FC236}">
              <a16:creationId xmlns:a16="http://schemas.microsoft.com/office/drawing/2014/main" xmlns="" id="{00000000-0008-0000-1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4" name="Picture 3">
          <a:extLst>
            <a:ext uri="{FF2B5EF4-FFF2-40B4-BE49-F238E27FC236}">
              <a16:creationId xmlns:a16="http://schemas.microsoft.com/office/drawing/2014/main" xmlns="" id="{00000000-0008-0000-1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5" name="Picture 3">
          <a:extLst>
            <a:ext uri="{FF2B5EF4-FFF2-40B4-BE49-F238E27FC236}">
              <a16:creationId xmlns:a16="http://schemas.microsoft.com/office/drawing/2014/main" xmlns="" id="{00000000-0008-0000-1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6" name="Picture 3">
          <a:extLst>
            <a:ext uri="{FF2B5EF4-FFF2-40B4-BE49-F238E27FC236}">
              <a16:creationId xmlns:a16="http://schemas.microsoft.com/office/drawing/2014/main" xmlns="" id="{00000000-0008-0000-11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7" name="Picture 3">
          <a:extLst>
            <a:ext uri="{FF2B5EF4-FFF2-40B4-BE49-F238E27FC236}">
              <a16:creationId xmlns:a16="http://schemas.microsoft.com/office/drawing/2014/main" xmlns="" id="{F91D2AF6-B950-4EE5-AF5B-24467DCD4CF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twoCellAnchor>
    <xdr:from>
      <xdr:col>2</xdr:col>
      <xdr:colOff>552450</xdr:colOff>
      <xdr:row>4</xdr:row>
      <xdr:rowOff>0</xdr:rowOff>
    </xdr:from>
    <xdr:to>
      <xdr:col>7</xdr:col>
      <xdr:colOff>762000</xdr:colOff>
      <xdr:row>8</xdr:row>
      <xdr:rowOff>142875</xdr:rowOff>
    </xdr:to>
    <xdr:pic>
      <xdr:nvPicPr>
        <xdr:cNvPr id="8"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2181225" y="647700"/>
          <a:ext cx="2105025" cy="7905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28574</xdr:colOff>
      <xdr:row>0</xdr:row>
      <xdr:rowOff>47624</xdr:rowOff>
    </xdr:from>
    <xdr:to>
      <xdr:col>9</xdr:col>
      <xdr:colOff>123824</xdr:colOff>
      <xdr:row>0</xdr:row>
      <xdr:rowOff>990599</xdr:rowOff>
    </xdr:to>
    <xdr:pic>
      <xdr:nvPicPr>
        <xdr:cNvPr id="2" name="7 Imagen">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a:stretch>
          <a:fillRect/>
        </a:stretch>
      </xdr:blipFill>
      <xdr:spPr>
        <a:xfrm>
          <a:off x="428624" y="47624"/>
          <a:ext cx="5457825" cy="942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0</xdr:colOff>
      <xdr:row>7</xdr:row>
      <xdr:rowOff>0</xdr:rowOff>
    </xdr:to>
    <xdr:pic>
      <xdr:nvPicPr>
        <xdr:cNvPr id="3" name="7 Imagen">
          <a:extLst>
            <a:ext uri="{FF2B5EF4-FFF2-40B4-BE49-F238E27FC236}">
              <a16:creationId xmlns:a16="http://schemas.microsoft.com/office/drawing/2014/main" xmlns="" id="{00000000-0008-0000-0B00-000003000000}"/>
            </a:ext>
          </a:extLst>
        </xdr:cNvPr>
        <xdr:cNvPicPr/>
      </xdr:nvPicPr>
      <xdr:blipFill>
        <a:blip xmlns:r="http://schemas.openxmlformats.org/officeDocument/2006/relationships" r:embed="rId1"/>
        <a:stretch>
          <a:fillRect/>
        </a:stretch>
      </xdr:blipFill>
      <xdr:spPr>
        <a:xfrm>
          <a:off x="0" y="0"/>
          <a:ext cx="5743575" cy="12668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12</xdr:col>
      <xdr:colOff>9525</xdr:colOff>
      <xdr:row>1</xdr:row>
      <xdr:rowOff>152400</xdr:rowOff>
    </xdr:to>
    <xdr:pic>
      <xdr:nvPicPr>
        <xdr:cNvPr id="2" name="7 Imagen">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1"/>
        <a:stretch>
          <a:fillRect/>
        </a:stretch>
      </xdr:blipFill>
      <xdr:spPr>
        <a:xfrm>
          <a:off x="600075" y="0"/>
          <a:ext cx="6191250" cy="11049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47626</xdr:colOff>
      <xdr:row>0</xdr:row>
      <xdr:rowOff>0</xdr:rowOff>
    </xdr:from>
    <xdr:to>
      <xdr:col>5</xdr:col>
      <xdr:colOff>304800</xdr:colOff>
      <xdr:row>1</xdr:row>
      <xdr:rowOff>9525</xdr:rowOff>
    </xdr:to>
    <xdr:pic>
      <xdr:nvPicPr>
        <xdr:cNvPr id="2" name="7 Imagen">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1"/>
        <a:stretch>
          <a:fillRect/>
        </a:stretch>
      </xdr:blipFill>
      <xdr:spPr>
        <a:xfrm>
          <a:off x="47626" y="0"/>
          <a:ext cx="6762749" cy="9906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P32"/>
  <sheetViews>
    <sheetView workbookViewId="0">
      <selection activeCell="A30" sqref="A30:L30"/>
    </sheetView>
  </sheetViews>
  <sheetFormatPr baseColWidth="10" defaultColWidth="10" defaultRowHeight="12.75"/>
  <cols>
    <col min="1" max="1" width="9.25" style="296" customWidth="1"/>
    <col min="2" max="2" width="5.5" style="296" customWidth="1"/>
    <col min="3" max="3" width="26" style="1" customWidth="1"/>
    <col min="4" max="4" width="3.5" style="1" customWidth="1"/>
    <col min="5" max="5" width="2.625" style="1" customWidth="1"/>
    <col min="6" max="6" width="3.125" style="1" customWidth="1"/>
    <col min="7" max="7" width="3.375" style="1" customWidth="1"/>
    <col min="8" max="8" width="15" style="298" customWidth="1"/>
    <col min="9" max="11" width="13.75" style="298" customWidth="1"/>
    <col min="12" max="12" width="16" style="298" customWidth="1"/>
    <col min="13" max="16384" width="10" style="1"/>
  </cols>
  <sheetData>
    <row r="1" spans="1:16" ht="15">
      <c r="A1" s="351" t="s">
        <v>0</v>
      </c>
      <c r="B1" s="351"/>
      <c r="C1" s="352"/>
      <c r="D1" s="352"/>
      <c r="E1" s="352"/>
      <c r="F1" s="352"/>
      <c r="G1" s="352"/>
      <c r="H1" s="352"/>
      <c r="I1" s="352"/>
      <c r="J1" s="352"/>
      <c r="K1" s="352"/>
      <c r="L1" s="297"/>
      <c r="M1" s="296"/>
      <c r="N1" s="296"/>
      <c r="O1" s="296"/>
      <c r="P1" s="296"/>
    </row>
    <row r="2" spans="1:16" s="299" customFormat="1">
      <c r="A2" s="1"/>
      <c r="B2" s="1"/>
      <c r="C2" s="1"/>
      <c r="D2" s="1"/>
      <c r="E2" s="1"/>
      <c r="F2" s="1"/>
      <c r="G2" s="1"/>
      <c r="H2" s="298"/>
      <c r="I2" s="298"/>
      <c r="J2" s="298"/>
      <c r="K2" s="298"/>
      <c r="L2" s="298"/>
      <c r="M2" s="1"/>
      <c r="N2" s="1"/>
      <c r="O2" s="1"/>
      <c r="P2" s="1"/>
    </row>
    <row r="3" spans="1:16" s="299" customFormat="1">
      <c r="A3" s="353" t="s">
        <v>90</v>
      </c>
      <c r="B3" s="353"/>
      <c r="C3" s="354"/>
      <c r="D3" s="354"/>
      <c r="E3" s="354"/>
      <c r="F3" s="354"/>
      <c r="G3" s="354"/>
      <c r="H3" s="354"/>
      <c r="I3" s="354"/>
      <c r="J3" s="354"/>
      <c r="K3" s="354"/>
      <c r="L3" s="298"/>
      <c r="M3" s="1"/>
      <c r="N3" s="1"/>
      <c r="O3" s="1"/>
      <c r="P3" s="1"/>
    </row>
    <row r="4" spans="1:16">
      <c r="A4" s="1"/>
      <c r="B4" s="1"/>
      <c r="C4" s="300"/>
    </row>
    <row r="5" spans="1:16">
      <c r="A5" s="301" t="s">
        <v>128</v>
      </c>
      <c r="B5" s="302"/>
      <c r="C5" s="303"/>
      <c r="D5" s="303"/>
      <c r="E5" s="303"/>
      <c r="F5" s="303"/>
      <c r="G5" s="303"/>
      <c r="H5" s="304"/>
      <c r="I5" s="305"/>
      <c r="J5" s="305" t="s">
        <v>29</v>
      </c>
      <c r="K5" s="304" t="s">
        <v>129</v>
      </c>
    </row>
    <row r="6" spans="1:16">
      <c r="A6" s="301" t="s">
        <v>196</v>
      </c>
      <c r="B6" s="306"/>
      <c r="C6" s="307"/>
      <c r="D6" s="308"/>
      <c r="E6" s="308"/>
      <c r="F6" s="303"/>
      <c r="G6" s="308"/>
      <c r="H6" s="305"/>
      <c r="I6" s="305"/>
      <c r="J6" s="305"/>
      <c r="K6" s="305"/>
    </row>
    <row r="7" spans="1:16">
      <c r="A7" s="302"/>
      <c r="B7" s="302"/>
      <c r="C7" s="307"/>
      <c r="D7" s="308"/>
      <c r="E7" s="308"/>
      <c r="F7" s="308"/>
      <c r="G7" s="308"/>
      <c r="H7" s="305"/>
      <c r="I7" s="305"/>
      <c r="J7" s="305"/>
      <c r="K7" s="305"/>
    </row>
    <row r="8" spans="1:16" ht="0.75" customHeight="1">
      <c r="A8" s="309"/>
      <c r="B8" s="309"/>
    </row>
    <row r="9" spans="1:16" ht="18.75" customHeight="1">
      <c r="A9" s="310"/>
      <c r="B9" s="311"/>
      <c r="C9" s="312"/>
      <c r="D9" s="311"/>
      <c r="E9" s="311"/>
      <c r="F9" s="311"/>
      <c r="G9" s="311"/>
      <c r="H9" s="313"/>
      <c r="I9" s="314"/>
      <c r="J9" s="315"/>
      <c r="K9" s="315"/>
      <c r="L9" s="316" t="s">
        <v>95</v>
      </c>
    </row>
    <row r="10" spans="1:16">
      <c r="A10" s="317"/>
      <c r="B10" s="309"/>
      <c r="C10" s="318" t="s">
        <v>35</v>
      </c>
      <c r="D10" s="318"/>
      <c r="E10" s="318"/>
      <c r="F10" s="318"/>
      <c r="G10" s="318"/>
      <c r="H10" s="319" t="s">
        <v>91</v>
      </c>
      <c r="I10" s="319" t="s">
        <v>92</v>
      </c>
      <c r="J10" s="319" t="s">
        <v>93</v>
      </c>
      <c r="K10" s="319" t="s">
        <v>94</v>
      </c>
      <c r="L10" s="320" t="s">
        <v>96</v>
      </c>
    </row>
    <row r="11" spans="1:16">
      <c r="A11" s="321"/>
      <c r="B11" s="322"/>
      <c r="C11" s="323"/>
      <c r="D11" s="323"/>
      <c r="E11" s="323"/>
      <c r="F11" s="323"/>
      <c r="G11" s="323"/>
      <c r="H11" s="324"/>
      <c r="I11" s="325"/>
      <c r="J11" s="326"/>
      <c r="K11" s="326"/>
      <c r="L11" s="327" t="s">
        <v>27</v>
      </c>
    </row>
    <row r="12" spans="1:16">
      <c r="A12" s="317"/>
      <c r="B12" s="309"/>
      <c r="C12" s="308"/>
      <c r="D12" s="308"/>
      <c r="E12" s="308"/>
      <c r="F12" s="308"/>
      <c r="G12" s="308"/>
      <c r="H12" s="328"/>
      <c r="I12" s="328"/>
      <c r="J12" s="328"/>
      <c r="K12" s="329"/>
      <c r="L12" s="328"/>
    </row>
    <row r="13" spans="1:16">
      <c r="A13" s="317" t="s">
        <v>41</v>
      </c>
      <c r="B13" s="330">
        <v>1</v>
      </c>
      <c r="C13" s="308" t="s">
        <v>42</v>
      </c>
      <c r="D13" s="305"/>
      <c r="E13" s="305"/>
      <c r="F13" s="305"/>
      <c r="G13" s="331"/>
      <c r="H13" s="328">
        <v>0</v>
      </c>
      <c r="I13" s="328">
        <v>0</v>
      </c>
      <c r="J13" s="328">
        <v>0</v>
      </c>
      <c r="K13" s="329">
        <v>0</v>
      </c>
      <c r="L13" s="328">
        <f>SUM(H13:K13)</f>
        <v>0</v>
      </c>
    </row>
    <row r="14" spans="1:16">
      <c r="A14" s="317" t="s">
        <v>43</v>
      </c>
      <c r="B14" s="330">
        <v>2</v>
      </c>
      <c r="C14" s="302" t="s">
        <v>44</v>
      </c>
      <c r="D14" s="305"/>
      <c r="E14" s="305"/>
      <c r="F14" s="305"/>
      <c r="G14" s="331"/>
      <c r="H14" s="326">
        <v>889436185.60000002</v>
      </c>
      <c r="I14" s="326">
        <v>1045392934.55</v>
      </c>
      <c r="J14" s="326">
        <v>904940260.87</v>
      </c>
      <c r="K14" s="326">
        <v>1045392934.55</v>
      </c>
      <c r="L14" s="328">
        <f>SUM(H14:K14)</f>
        <v>3885162315.5699997</v>
      </c>
      <c r="M14" s="332">
        <f>2482218-411100</f>
        <v>2071118</v>
      </c>
    </row>
    <row r="15" spans="1:16" ht="19.5" customHeight="1">
      <c r="A15" s="317" t="s">
        <v>45</v>
      </c>
      <c r="B15" s="330">
        <v>3</v>
      </c>
      <c r="C15" s="302" t="s">
        <v>46</v>
      </c>
      <c r="D15" s="305"/>
      <c r="E15" s="305"/>
      <c r="F15" s="305"/>
      <c r="G15" s="331"/>
      <c r="H15" s="328">
        <f>+H13-H14</f>
        <v>-889436185.60000002</v>
      </c>
      <c r="I15" s="328">
        <f>+I13-I14</f>
        <v>-1045392934.55</v>
      </c>
      <c r="J15" s="328">
        <f>+J13-J14</f>
        <v>-904940260.87</v>
      </c>
      <c r="K15" s="329">
        <f>+K13-K14</f>
        <v>-1045392934.55</v>
      </c>
      <c r="L15" s="333">
        <f t="shared" ref="L15:L26" si="0">SUM(H15:K15)</f>
        <v>-3885162315.5699997</v>
      </c>
      <c r="M15" s="332"/>
    </row>
    <row r="16" spans="1:16">
      <c r="A16" s="317" t="s">
        <v>47</v>
      </c>
      <c r="B16" s="330">
        <v>4</v>
      </c>
      <c r="C16" s="302" t="s">
        <v>48</v>
      </c>
      <c r="D16" s="334"/>
      <c r="E16" s="334"/>
      <c r="F16" s="334"/>
      <c r="G16" s="335"/>
      <c r="H16" s="329">
        <v>0</v>
      </c>
      <c r="I16" s="328">
        <v>0</v>
      </c>
      <c r="J16" s="328">
        <v>0</v>
      </c>
      <c r="K16" s="329">
        <v>0</v>
      </c>
      <c r="L16" s="328">
        <f t="shared" si="0"/>
        <v>0</v>
      </c>
      <c r="M16" s="332"/>
    </row>
    <row r="17" spans="1:13">
      <c r="A17" s="317" t="s">
        <v>49</v>
      </c>
      <c r="B17" s="330">
        <v>5</v>
      </c>
      <c r="C17" s="302" t="s">
        <v>50</v>
      </c>
      <c r="D17" s="305"/>
      <c r="E17" s="305"/>
      <c r="F17" s="305"/>
      <c r="G17" s="331"/>
      <c r="H17" s="326">
        <v>0</v>
      </c>
      <c r="I17" s="326">
        <v>0</v>
      </c>
      <c r="J17" s="326">
        <v>0</v>
      </c>
      <c r="K17" s="326">
        <v>0</v>
      </c>
      <c r="L17" s="326">
        <f t="shared" si="0"/>
        <v>0</v>
      </c>
      <c r="M17" s="332">
        <f>181100+230000</f>
        <v>411100</v>
      </c>
    </row>
    <row r="18" spans="1:13" ht="19.5" customHeight="1">
      <c r="A18" s="317" t="s">
        <v>51</v>
      </c>
      <c r="B18" s="330">
        <v>6</v>
      </c>
      <c r="C18" s="302" t="s">
        <v>52</v>
      </c>
      <c r="D18" s="305"/>
      <c r="E18" s="305"/>
      <c r="F18" s="305"/>
      <c r="G18" s="331"/>
      <c r="H18" s="328">
        <f>+H15+H16-H17</f>
        <v>-889436185.60000002</v>
      </c>
      <c r="I18" s="328">
        <f>+I15+I16-I17</f>
        <v>-1045392934.55</v>
      </c>
      <c r="J18" s="328">
        <f>+J15+J16-J17</f>
        <v>-904940260.87</v>
      </c>
      <c r="K18" s="329">
        <f>+K15+K16-K17</f>
        <v>-1045392934.55</v>
      </c>
      <c r="L18" s="328">
        <f t="shared" si="0"/>
        <v>-3885162315.5699997</v>
      </c>
      <c r="M18" s="332"/>
    </row>
    <row r="19" spans="1:13">
      <c r="A19" s="317"/>
      <c r="B19" s="330">
        <v>7</v>
      </c>
      <c r="C19" s="301" t="s">
        <v>97</v>
      </c>
      <c r="D19" s="305"/>
      <c r="E19" s="305"/>
      <c r="F19" s="305"/>
      <c r="G19" s="331"/>
      <c r="H19" s="328">
        <f t="shared" ref="H19:K20" si="1">+H13+H16</f>
        <v>0</v>
      </c>
      <c r="I19" s="328">
        <f t="shared" si="1"/>
        <v>0</v>
      </c>
      <c r="J19" s="328">
        <f t="shared" si="1"/>
        <v>0</v>
      </c>
      <c r="K19" s="329">
        <f t="shared" si="1"/>
        <v>0</v>
      </c>
      <c r="L19" s="328">
        <f t="shared" si="0"/>
        <v>0</v>
      </c>
    </row>
    <row r="20" spans="1:13">
      <c r="A20" s="317"/>
      <c r="B20" s="330">
        <v>8</v>
      </c>
      <c r="C20" s="301" t="s">
        <v>98</v>
      </c>
      <c r="D20" s="305"/>
      <c r="E20" s="305"/>
      <c r="F20" s="305"/>
      <c r="G20" s="331"/>
      <c r="H20" s="326">
        <f t="shared" si="1"/>
        <v>889436185.60000002</v>
      </c>
      <c r="I20" s="326">
        <f t="shared" si="1"/>
        <v>1045392934.55</v>
      </c>
      <c r="J20" s="326">
        <f t="shared" si="1"/>
        <v>904940260.87</v>
      </c>
      <c r="K20" s="336">
        <f t="shared" si="1"/>
        <v>1045392934.55</v>
      </c>
      <c r="L20" s="328">
        <f t="shared" si="0"/>
        <v>3885162315.5699997</v>
      </c>
    </row>
    <row r="21" spans="1:13" ht="18" customHeight="1">
      <c r="A21" s="317" t="s">
        <v>53</v>
      </c>
      <c r="B21" s="330">
        <v>9</v>
      </c>
      <c r="C21" s="302" t="s">
        <v>54</v>
      </c>
      <c r="D21" s="305"/>
      <c r="E21" s="305"/>
      <c r="F21" s="305"/>
      <c r="G21" s="331"/>
      <c r="H21" s="328">
        <v>0</v>
      </c>
      <c r="I21" s="328">
        <v>0</v>
      </c>
      <c r="J21" s="328">
        <v>0</v>
      </c>
      <c r="K21" s="329">
        <v>0</v>
      </c>
      <c r="L21" s="333">
        <f t="shared" si="0"/>
        <v>0</v>
      </c>
    </row>
    <row r="22" spans="1:13">
      <c r="A22" s="317" t="s">
        <v>55</v>
      </c>
      <c r="B22" s="330">
        <v>10</v>
      </c>
      <c r="C22" s="302" t="s">
        <v>56</v>
      </c>
      <c r="D22" s="305"/>
      <c r="E22" s="305"/>
      <c r="F22" s="305"/>
      <c r="G22" s="331"/>
      <c r="H22" s="328">
        <v>0</v>
      </c>
      <c r="I22" s="328">
        <v>0</v>
      </c>
      <c r="J22" s="328">
        <v>0</v>
      </c>
      <c r="K22" s="329">
        <v>0</v>
      </c>
      <c r="L22" s="328">
        <f t="shared" si="0"/>
        <v>0</v>
      </c>
    </row>
    <row r="23" spans="1:13" ht="19.5" customHeight="1">
      <c r="A23" s="317" t="s">
        <v>57</v>
      </c>
      <c r="B23" s="330">
        <v>11</v>
      </c>
      <c r="C23" s="302" t="s">
        <v>58</v>
      </c>
      <c r="D23" s="305"/>
      <c r="E23" s="305"/>
      <c r="F23" s="305"/>
      <c r="G23" s="331"/>
      <c r="H23" s="326">
        <f>+H18+H21-H22</f>
        <v>-889436185.60000002</v>
      </c>
      <c r="I23" s="326">
        <f>+I18+I21-I22</f>
        <v>-1045392934.55</v>
      </c>
      <c r="J23" s="326">
        <f>+J18+J21-J22</f>
        <v>-904940260.87</v>
      </c>
      <c r="K23" s="326">
        <f>+K18+K21-K22</f>
        <v>-1045392934.55</v>
      </c>
      <c r="L23" s="326">
        <f t="shared" si="0"/>
        <v>-3885162315.5699997</v>
      </c>
    </row>
    <row r="24" spans="1:13" ht="18.75" customHeight="1">
      <c r="A24" s="317" t="s">
        <v>59</v>
      </c>
      <c r="B24" s="330">
        <v>12</v>
      </c>
      <c r="C24" s="302" t="s">
        <v>60</v>
      </c>
      <c r="D24" s="305"/>
      <c r="E24" s="305"/>
      <c r="F24" s="305"/>
      <c r="G24" s="331"/>
      <c r="H24" s="328"/>
      <c r="I24" s="328"/>
      <c r="J24" s="328"/>
      <c r="K24" s="329"/>
      <c r="L24" s="328">
        <f t="shared" si="0"/>
        <v>0</v>
      </c>
    </row>
    <row r="25" spans="1:13">
      <c r="A25" s="317" t="s">
        <v>61</v>
      </c>
      <c r="B25" s="330">
        <v>13</v>
      </c>
      <c r="C25" s="302" t="s">
        <v>62</v>
      </c>
      <c r="D25" s="305"/>
      <c r="E25" s="305"/>
      <c r="F25" s="305"/>
      <c r="G25" s="331"/>
      <c r="H25" s="328">
        <v>0</v>
      </c>
      <c r="I25" s="328">
        <v>0</v>
      </c>
      <c r="J25" s="328">
        <v>0</v>
      </c>
      <c r="K25" s="329">
        <v>0</v>
      </c>
      <c r="L25" s="328">
        <f t="shared" si="0"/>
        <v>0</v>
      </c>
    </row>
    <row r="26" spans="1:13" ht="18.75" customHeight="1">
      <c r="A26" s="317" t="s">
        <v>63</v>
      </c>
      <c r="B26" s="330">
        <v>14</v>
      </c>
      <c r="C26" s="302" t="s">
        <v>64</v>
      </c>
      <c r="D26" s="305"/>
      <c r="E26" s="305"/>
      <c r="F26" s="305"/>
      <c r="G26" s="331"/>
      <c r="H26" s="328">
        <f>+H24-H25</f>
        <v>0</v>
      </c>
      <c r="I26" s="328">
        <f>+I24-I25</f>
        <v>0</v>
      </c>
      <c r="J26" s="328">
        <f>+J24-J25</f>
        <v>0</v>
      </c>
      <c r="K26" s="329">
        <f>+K24-K25</f>
        <v>0</v>
      </c>
      <c r="L26" s="328">
        <f t="shared" si="0"/>
        <v>0</v>
      </c>
    </row>
    <row r="27" spans="1:13" s="343" customFormat="1" ht="24.75" customHeight="1">
      <c r="A27" s="337" t="s">
        <v>65</v>
      </c>
      <c r="B27" s="338">
        <v>15</v>
      </c>
      <c r="C27" s="339" t="s">
        <v>66</v>
      </c>
      <c r="D27" s="340"/>
      <c r="E27" s="340"/>
      <c r="F27" s="340"/>
      <c r="G27" s="341"/>
      <c r="H27" s="342">
        <f>+H23+H26</f>
        <v>-889436185.60000002</v>
      </c>
      <c r="I27" s="342">
        <f>+I23+I26</f>
        <v>-1045392934.55</v>
      </c>
      <c r="J27" s="342">
        <f>+J23+J26</f>
        <v>-904940260.87</v>
      </c>
      <c r="K27" s="342">
        <f>+K23+K26</f>
        <v>-1045392934.55</v>
      </c>
      <c r="L27" s="342">
        <f>+L23+L26</f>
        <v>-3885162315.5699997</v>
      </c>
    </row>
    <row r="28" spans="1:13">
      <c r="H28" s="344">
        <f>507300.35+110716.88</f>
        <v>618017.23</v>
      </c>
      <c r="I28" s="344">
        <f>1051409.42+238840.92-618017.23</f>
        <v>672233.10999999987</v>
      </c>
      <c r="J28" s="344">
        <f>1511041.82+417731.58-I28-H28</f>
        <v>638523.06000000029</v>
      </c>
    </row>
    <row r="29" spans="1:13" ht="17.25" customHeight="1">
      <c r="A29" s="355"/>
      <c r="B29" s="355"/>
      <c r="C29" s="355"/>
      <c r="D29" s="355"/>
      <c r="E29" s="355"/>
      <c r="F29" s="355"/>
      <c r="G29" s="355"/>
      <c r="H29" s="355"/>
      <c r="I29" s="355"/>
      <c r="J29" s="355"/>
      <c r="K29" s="355"/>
      <c r="L29" s="355"/>
    </row>
    <row r="30" spans="1:13" s="345" customFormat="1" ht="17.25" customHeight="1">
      <c r="A30" s="355"/>
      <c r="B30" s="355"/>
      <c r="C30" s="355"/>
      <c r="D30" s="355"/>
      <c r="E30" s="355"/>
      <c r="F30" s="355"/>
      <c r="G30" s="355"/>
      <c r="H30" s="355"/>
      <c r="I30" s="355"/>
      <c r="J30" s="355"/>
      <c r="K30" s="355"/>
      <c r="L30" s="355"/>
    </row>
    <row r="31" spans="1:13" s="345" customFormat="1" ht="9" customHeight="1">
      <c r="A31" s="346"/>
      <c r="B31" s="346"/>
      <c r="C31" s="347"/>
      <c r="D31" s="356"/>
      <c r="E31" s="356"/>
      <c r="F31" s="356"/>
      <c r="G31" s="356"/>
      <c r="H31" s="357"/>
      <c r="I31" s="357"/>
      <c r="J31" s="349"/>
      <c r="K31" s="350"/>
      <c r="L31" s="348"/>
    </row>
    <row r="32" spans="1:13" s="345" customFormat="1" ht="9.75" customHeight="1">
      <c r="A32" s="346"/>
      <c r="B32" s="346"/>
      <c r="C32" s="347"/>
      <c r="D32" s="356"/>
      <c r="E32" s="356"/>
      <c r="F32" s="356"/>
      <c r="G32" s="356"/>
      <c r="H32" s="357"/>
      <c r="I32" s="357"/>
      <c r="J32" s="349"/>
      <c r="K32" s="350"/>
      <c r="L32" s="348"/>
    </row>
  </sheetData>
  <mergeCells count="8">
    <mergeCell ref="J32:K32"/>
    <mergeCell ref="A1:K1"/>
    <mergeCell ref="A3:K3"/>
    <mergeCell ref="A29:L29"/>
    <mergeCell ref="A30:L30"/>
    <mergeCell ref="D31:I31"/>
    <mergeCell ref="J31:K31"/>
    <mergeCell ref="D32:I32"/>
  </mergeCells>
  <phoneticPr fontId="8" type="noConversion"/>
  <printOptions horizontalCentered="1"/>
  <pageMargins left="0.59055118110236227" right="0.39370078740157483" top="0.59055118110236227" bottom="0.98425196850393704" header="0" footer="0"/>
  <pageSetup paperSize="9" scale="48" orientation="landscape" horizontalDpi="300" verticalDpi="300" r:id="rId1"/>
  <headerFooter alignWithMargins="0"/>
  <rowBreaks count="1" manualBreakCount="1">
    <brk id="36" max="16383" man="1"/>
  </rowBreaks>
  <legacyDrawing r:id="rId2"/>
  <oleObjects>
    <oleObject progId="PBrush" shapeId="3073" r:id="rId3"/>
  </oleObjects>
</worksheet>
</file>

<file path=xl/worksheets/sheet2.xml><?xml version="1.0" encoding="utf-8"?>
<worksheet xmlns="http://schemas.openxmlformats.org/spreadsheetml/2006/main" xmlns:r="http://schemas.openxmlformats.org/officeDocument/2006/relationships">
  <sheetPr>
    <tabColor rgb="FF92D050"/>
    <pageSetUpPr fitToPage="1"/>
  </sheetPr>
  <dimension ref="A8:Q116"/>
  <sheetViews>
    <sheetView zoomScale="90" zoomScaleNormal="90" workbookViewId="0">
      <selection activeCell="C29" sqref="C29"/>
    </sheetView>
  </sheetViews>
  <sheetFormatPr baseColWidth="10" defaultRowHeight="12.75"/>
  <cols>
    <col min="1" max="1" width="29.625" style="36" customWidth="1"/>
    <col min="2" max="2" width="12.375" style="38" customWidth="1"/>
    <col min="3" max="4" width="12" style="38" bestFit="1" customWidth="1"/>
    <col min="5" max="5" width="3.625" style="38" customWidth="1"/>
    <col min="6" max="6" width="3.125" style="38" customWidth="1"/>
    <col min="7" max="7" width="2.875" style="38" customWidth="1"/>
    <col min="8" max="8" width="3.125" style="38" customWidth="1"/>
    <col min="9" max="9" width="12.75" style="38" customWidth="1"/>
    <col min="10" max="12" width="13.375" style="38" bestFit="1" customWidth="1"/>
    <col min="13" max="13" width="8.75" style="38" customWidth="1"/>
    <col min="14" max="14" width="13.375" style="38" bestFit="1" customWidth="1"/>
    <col min="15" max="15" width="10.75" style="38" customWidth="1"/>
    <col min="16" max="16" width="12" style="36" bestFit="1" customWidth="1"/>
    <col min="17" max="16384" width="11" style="36"/>
  </cols>
  <sheetData>
    <row r="8" spans="1:15" ht="15">
      <c r="A8" s="359" t="s">
        <v>0</v>
      </c>
      <c r="B8" s="360"/>
      <c r="C8" s="360"/>
      <c r="D8" s="360"/>
      <c r="E8" s="360"/>
      <c r="F8" s="360"/>
      <c r="G8" s="360"/>
      <c r="H8" s="360"/>
      <c r="I8" s="360"/>
      <c r="J8" s="360"/>
      <c r="K8" s="360"/>
      <c r="L8" s="360"/>
      <c r="M8" s="360"/>
      <c r="N8" s="360"/>
      <c r="O8" s="360"/>
    </row>
    <row r="10" spans="1:15">
      <c r="A10" s="37" t="s">
        <v>1</v>
      </c>
    </row>
    <row r="12" spans="1:15">
      <c r="A12" s="36" t="s">
        <v>131</v>
      </c>
      <c r="L12" s="39" t="s">
        <v>2</v>
      </c>
      <c r="M12" s="40" t="s">
        <v>129</v>
      </c>
    </row>
    <row r="13" spans="1:15">
      <c r="E13" s="283">
        <v>1</v>
      </c>
      <c r="F13" s="283" t="s">
        <v>187</v>
      </c>
      <c r="G13" s="283" t="s">
        <v>188</v>
      </c>
      <c r="H13" s="283" t="s">
        <v>189</v>
      </c>
    </row>
    <row r="14" spans="1:15">
      <c r="A14" s="36" t="s">
        <v>3</v>
      </c>
      <c r="B14" s="41">
        <v>2023</v>
      </c>
      <c r="D14" s="38" t="s">
        <v>4</v>
      </c>
      <c r="E14" s="42"/>
      <c r="F14" s="42"/>
      <c r="G14" s="42"/>
      <c r="H14" s="42" t="s">
        <v>59</v>
      </c>
    </row>
    <row r="15" spans="1:15" ht="13.5" thickBot="1"/>
    <row r="16" spans="1:15" s="45" customFormat="1" ht="10.5">
      <c r="A16" s="361" t="s">
        <v>5</v>
      </c>
      <c r="B16" s="364" t="s">
        <v>6</v>
      </c>
      <c r="C16" s="375" t="s">
        <v>7</v>
      </c>
      <c r="D16" s="375"/>
      <c r="E16" s="375" t="s">
        <v>8</v>
      </c>
      <c r="F16" s="375"/>
      <c r="G16" s="375"/>
      <c r="H16" s="375"/>
      <c r="I16" s="43" t="s">
        <v>9</v>
      </c>
      <c r="J16" s="364" t="s">
        <v>10</v>
      </c>
      <c r="K16" s="43" t="s">
        <v>11</v>
      </c>
      <c r="L16" s="364" t="s">
        <v>12</v>
      </c>
      <c r="M16" s="43" t="s">
        <v>13</v>
      </c>
      <c r="N16" s="43" t="s">
        <v>14</v>
      </c>
      <c r="O16" s="44" t="s">
        <v>15</v>
      </c>
    </row>
    <row r="17" spans="1:17" s="45" customFormat="1" ht="10.5">
      <c r="A17" s="362"/>
      <c r="B17" s="365"/>
      <c r="C17" s="376" t="s">
        <v>16</v>
      </c>
      <c r="D17" s="376"/>
      <c r="E17" s="376" t="s">
        <v>17</v>
      </c>
      <c r="F17" s="376"/>
      <c r="G17" s="376"/>
      <c r="H17" s="376"/>
      <c r="I17" s="46" t="s">
        <v>18</v>
      </c>
      <c r="J17" s="365"/>
      <c r="K17" s="46" t="s">
        <v>19</v>
      </c>
      <c r="L17" s="365"/>
      <c r="M17" s="46" t="s">
        <v>20</v>
      </c>
      <c r="N17" s="46" t="s">
        <v>21</v>
      </c>
      <c r="O17" s="47" t="s">
        <v>22</v>
      </c>
    </row>
    <row r="18" spans="1:17" s="45" customFormat="1" ht="11.25" thickBot="1">
      <c r="A18" s="363"/>
      <c r="B18" s="366"/>
      <c r="C18" s="48" t="s">
        <v>23</v>
      </c>
      <c r="D18" s="48" t="s">
        <v>24</v>
      </c>
      <c r="E18" s="374" t="s">
        <v>25</v>
      </c>
      <c r="F18" s="374"/>
      <c r="G18" s="374"/>
      <c r="H18" s="374"/>
      <c r="I18" s="49"/>
      <c r="J18" s="366"/>
      <c r="K18" s="49"/>
      <c r="L18" s="366"/>
      <c r="M18" s="49"/>
      <c r="N18" s="49"/>
      <c r="O18" s="50"/>
    </row>
    <row r="19" spans="1:17" s="45" customFormat="1" ht="10.5">
      <c r="A19" s="51" t="s">
        <v>175</v>
      </c>
      <c r="B19" s="276">
        <v>2488839428.71</v>
      </c>
      <c r="C19" s="276">
        <v>1527991692</v>
      </c>
      <c r="D19" s="53">
        <v>430000000</v>
      </c>
      <c r="E19" s="369">
        <f>+B19+C19-D19</f>
        <v>3586831120.71</v>
      </c>
      <c r="F19" s="369"/>
      <c r="G19" s="369"/>
      <c r="H19" s="369"/>
      <c r="I19" s="55">
        <v>3506797752.4899998</v>
      </c>
      <c r="J19" s="55">
        <v>3506797752.4899998</v>
      </c>
      <c r="K19" s="55">
        <v>3506797752.4899998</v>
      </c>
      <c r="L19" s="276">
        <v>3506797752.4899998</v>
      </c>
      <c r="M19" s="276">
        <v>0</v>
      </c>
      <c r="N19" s="52">
        <f>+E19-I19</f>
        <v>80033368.220000267</v>
      </c>
      <c r="O19" s="56">
        <f t="shared" ref="O19:O24" si="0">+K19-L19</f>
        <v>0</v>
      </c>
      <c r="P19" s="39"/>
    </row>
    <row r="20" spans="1:17" s="45" customFormat="1" ht="10.5">
      <c r="A20" s="51" t="s">
        <v>176</v>
      </c>
      <c r="B20" s="276">
        <v>51306732</v>
      </c>
      <c r="C20" s="276">
        <v>0</v>
      </c>
      <c r="D20" s="53">
        <v>0</v>
      </c>
      <c r="E20" s="369">
        <f t="shared" ref="E20:E24" si="1">+B20+C20-D20</f>
        <v>51306732</v>
      </c>
      <c r="F20" s="369"/>
      <c r="G20" s="369"/>
      <c r="H20" s="369"/>
      <c r="I20" s="55">
        <v>50717060.600000001</v>
      </c>
      <c r="J20" s="55">
        <v>50717060.600000001</v>
      </c>
      <c r="K20" s="55">
        <v>50717060.600000001</v>
      </c>
      <c r="L20" s="276">
        <v>50717060.600000001</v>
      </c>
      <c r="M20" s="276">
        <v>0</v>
      </c>
      <c r="N20" s="54">
        <f t="shared" ref="N20:N24" si="2">+E20-I20</f>
        <v>589671.39999999851</v>
      </c>
      <c r="O20" s="56">
        <f t="shared" si="0"/>
        <v>0</v>
      </c>
    </row>
    <row r="21" spans="1:17" s="45" customFormat="1" ht="10.5">
      <c r="A21" s="51" t="s">
        <v>177</v>
      </c>
      <c r="B21" s="276">
        <v>135649248.27000001</v>
      </c>
      <c r="C21" s="276">
        <v>20000000</v>
      </c>
      <c r="D21" s="53">
        <v>0</v>
      </c>
      <c r="E21" s="369">
        <f t="shared" si="1"/>
        <v>155649248.27000001</v>
      </c>
      <c r="F21" s="369"/>
      <c r="G21" s="369"/>
      <c r="H21" s="369"/>
      <c r="I21" s="55">
        <v>146513305.87</v>
      </c>
      <c r="J21" s="55">
        <v>146513305.87</v>
      </c>
      <c r="K21" s="55">
        <v>146513305.87</v>
      </c>
      <c r="L21" s="276">
        <v>146513305.87</v>
      </c>
      <c r="M21" s="276">
        <v>0</v>
      </c>
      <c r="N21" s="54">
        <f t="shared" si="2"/>
        <v>9135942.400000006</v>
      </c>
      <c r="O21" s="56">
        <f t="shared" si="0"/>
        <v>0</v>
      </c>
    </row>
    <row r="22" spans="1:17" s="45" customFormat="1" ht="10.5">
      <c r="A22" s="51" t="s">
        <v>178</v>
      </c>
      <c r="B22" s="276">
        <v>51458.32</v>
      </c>
      <c r="C22" s="276">
        <v>0</v>
      </c>
      <c r="D22" s="53">
        <v>0</v>
      </c>
      <c r="E22" s="369">
        <f t="shared" si="1"/>
        <v>51458.32</v>
      </c>
      <c r="F22" s="369"/>
      <c r="G22" s="369"/>
      <c r="H22" s="369"/>
      <c r="I22" s="55">
        <v>0</v>
      </c>
      <c r="J22" s="55">
        <v>0</v>
      </c>
      <c r="K22" s="55">
        <v>0</v>
      </c>
      <c r="L22" s="276">
        <v>0</v>
      </c>
      <c r="M22" s="276">
        <v>0</v>
      </c>
      <c r="N22" s="54">
        <f t="shared" si="2"/>
        <v>51458.32</v>
      </c>
      <c r="O22" s="56">
        <f t="shared" si="0"/>
        <v>0</v>
      </c>
    </row>
    <row r="23" spans="1:17" s="45" customFormat="1" ht="10.5">
      <c r="A23" s="51" t="s">
        <v>179</v>
      </c>
      <c r="B23" s="276">
        <v>20000000</v>
      </c>
      <c r="C23" s="276">
        <v>0</v>
      </c>
      <c r="D23" s="53">
        <v>0</v>
      </c>
      <c r="E23" s="369">
        <f t="shared" si="1"/>
        <v>20000000</v>
      </c>
      <c r="F23" s="369"/>
      <c r="G23" s="369"/>
      <c r="H23" s="369"/>
      <c r="I23" s="55">
        <v>19368209.84</v>
      </c>
      <c r="J23" s="55">
        <v>19368209.84</v>
      </c>
      <c r="K23" s="55">
        <v>19368209.84</v>
      </c>
      <c r="L23" s="276">
        <v>10631437.84</v>
      </c>
      <c r="M23" s="276">
        <v>0</v>
      </c>
      <c r="N23" s="54">
        <f t="shared" si="2"/>
        <v>631790.16000000015</v>
      </c>
      <c r="O23" s="56">
        <f t="shared" si="0"/>
        <v>8736772</v>
      </c>
      <c r="Q23" s="39"/>
    </row>
    <row r="24" spans="1:17" s="45" customFormat="1" ht="10.5">
      <c r="A24" s="51" t="s">
        <v>180</v>
      </c>
      <c r="B24" s="276">
        <v>0</v>
      </c>
      <c r="C24" s="276">
        <v>5519737.9500000002</v>
      </c>
      <c r="D24" s="53">
        <v>0</v>
      </c>
      <c r="E24" s="369">
        <f t="shared" si="1"/>
        <v>5519737.9500000002</v>
      </c>
      <c r="F24" s="369"/>
      <c r="G24" s="369"/>
      <c r="H24" s="369"/>
      <c r="I24" s="55">
        <v>5519737.9500000002</v>
      </c>
      <c r="J24" s="55">
        <v>5519737.9500000002</v>
      </c>
      <c r="K24" s="55">
        <v>5519737.9500000002</v>
      </c>
      <c r="L24" s="276">
        <v>5519737.9500000002</v>
      </c>
      <c r="M24" s="276">
        <v>0</v>
      </c>
      <c r="N24" s="54">
        <f t="shared" si="2"/>
        <v>0</v>
      </c>
      <c r="O24" s="56">
        <f t="shared" si="0"/>
        <v>0</v>
      </c>
      <c r="P24" s="39"/>
    </row>
    <row r="25" spans="1:17" s="45" customFormat="1" ht="10.5">
      <c r="A25" s="57" t="s">
        <v>26</v>
      </c>
      <c r="B25" s="58">
        <f>SUM(B19:B24)</f>
        <v>2695846867.3000002</v>
      </c>
      <c r="C25" s="58">
        <f>SUM(C19:C24)</f>
        <v>1553511429.95</v>
      </c>
      <c r="D25" s="59">
        <f>SUM(D19:D24)</f>
        <v>430000000</v>
      </c>
      <c r="E25" s="373">
        <f>+SUM(E19:H24)</f>
        <v>3819358297.25</v>
      </c>
      <c r="F25" s="373"/>
      <c r="G25" s="373"/>
      <c r="H25" s="373"/>
      <c r="I25" s="60">
        <f t="shared" ref="I25:O25" si="3">SUM(I19:I24)</f>
        <v>3728916066.7499995</v>
      </c>
      <c r="J25" s="58">
        <f t="shared" si="3"/>
        <v>3728916066.7499995</v>
      </c>
      <c r="K25" s="58">
        <f t="shared" si="3"/>
        <v>3728916066.7499995</v>
      </c>
      <c r="L25" s="58">
        <f t="shared" si="3"/>
        <v>3720179294.7499995</v>
      </c>
      <c r="M25" s="58">
        <f t="shared" si="3"/>
        <v>0</v>
      </c>
      <c r="N25" s="58">
        <f t="shared" si="3"/>
        <v>90442230.500000268</v>
      </c>
      <c r="O25" s="61">
        <f t="shared" si="3"/>
        <v>8736772</v>
      </c>
      <c r="P25" s="62"/>
    </row>
    <row r="26" spans="1:17" s="71" customFormat="1" ht="11.25" thickBot="1">
      <c r="A26" s="63"/>
      <c r="B26" s="277"/>
      <c r="C26" s="277"/>
      <c r="D26" s="282"/>
      <c r="E26" s="374"/>
      <c r="F26" s="374"/>
      <c r="G26" s="374"/>
      <c r="H26" s="374"/>
      <c r="I26" s="277"/>
      <c r="J26" s="277"/>
      <c r="K26" s="277"/>
      <c r="L26" s="277"/>
      <c r="M26" s="277"/>
      <c r="N26" s="277"/>
      <c r="O26" s="50"/>
    </row>
    <row r="27" spans="1:17" s="45" customFormat="1" ht="10.5">
      <c r="A27" s="64"/>
      <c r="B27" s="65"/>
      <c r="C27" s="66"/>
      <c r="D27" s="66"/>
      <c r="E27" s="358"/>
      <c r="F27" s="358"/>
      <c r="G27" s="358"/>
      <c r="H27" s="358"/>
      <c r="I27" s="66"/>
      <c r="J27" s="66"/>
      <c r="K27" s="66"/>
      <c r="L27" s="66"/>
      <c r="M27" s="66"/>
      <c r="N27" s="66"/>
      <c r="O27" s="66"/>
    </row>
    <row r="28" spans="1:17" s="45" customFormat="1" ht="11.25">
      <c r="A28" s="378"/>
      <c r="B28" s="378"/>
      <c r="C28" s="378"/>
      <c r="D28" s="378"/>
      <c r="E28" s="378"/>
      <c r="F28" s="378"/>
      <c r="G28" s="378"/>
      <c r="H28" s="378"/>
      <c r="I28" s="378"/>
      <c r="J28" s="378"/>
      <c r="K28" s="378"/>
      <c r="L28" s="378"/>
      <c r="M28" s="65"/>
      <c r="N28" s="65"/>
      <c r="O28" s="65"/>
    </row>
    <row r="29" spans="1:17" s="32" customFormat="1">
      <c r="A29" s="33"/>
      <c r="B29" s="67"/>
      <c r="C29" s="35"/>
      <c r="D29" s="367"/>
      <c r="E29" s="367"/>
      <c r="F29" s="367"/>
      <c r="G29" s="367"/>
      <c r="H29" s="368"/>
      <c r="I29" s="368"/>
      <c r="J29" s="35"/>
      <c r="K29" s="68"/>
      <c r="L29" s="370"/>
      <c r="M29" s="371"/>
      <c r="N29" s="69"/>
      <c r="O29" s="35"/>
      <c r="Q29" s="35"/>
    </row>
    <row r="30" spans="1:17" s="32" customFormat="1">
      <c r="A30" s="33"/>
      <c r="B30" s="70"/>
      <c r="C30" s="35"/>
      <c r="D30" s="372"/>
      <c r="E30" s="372"/>
      <c r="F30" s="372"/>
      <c r="G30" s="372"/>
      <c r="H30" s="377"/>
      <c r="I30" s="377"/>
      <c r="J30" s="35"/>
      <c r="K30" s="68"/>
      <c r="L30" s="372"/>
      <c r="M30" s="371"/>
      <c r="N30" s="35"/>
      <c r="O30" s="35"/>
    </row>
    <row r="31" spans="1:17" s="32" customFormat="1">
      <c r="A31" s="33"/>
      <c r="B31" s="70"/>
      <c r="C31" s="35"/>
      <c r="D31" s="372"/>
      <c r="E31" s="372"/>
      <c r="F31" s="372"/>
      <c r="G31" s="372"/>
      <c r="H31" s="377"/>
      <c r="I31" s="377"/>
      <c r="J31" s="35"/>
      <c r="K31" s="68"/>
      <c r="L31" s="372"/>
      <c r="M31" s="371"/>
      <c r="N31" s="35"/>
      <c r="O31" s="35"/>
    </row>
    <row r="32" spans="1:17" s="45" customFormat="1" ht="10.5">
      <c r="A32" s="64"/>
      <c r="B32" s="65"/>
      <c r="C32" s="65"/>
      <c r="D32" s="65"/>
      <c r="E32" s="358"/>
      <c r="F32" s="358"/>
      <c r="G32" s="358"/>
      <c r="H32" s="358"/>
      <c r="I32" s="65"/>
      <c r="J32" s="65"/>
      <c r="K32" s="65"/>
      <c r="L32" s="65"/>
      <c r="M32" s="65"/>
      <c r="N32" s="65"/>
      <c r="O32" s="65"/>
    </row>
    <row r="33" spans="1:15" s="45" customFormat="1" ht="10.5">
      <c r="A33" s="64"/>
      <c r="B33" s="65"/>
      <c r="C33" s="65"/>
      <c r="D33" s="65"/>
      <c r="E33" s="358"/>
      <c r="F33" s="358"/>
      <c r="G33" s="358"/>
      <c r="H33" s="358"/>
      <c r="I33" s="65"/>
      <c r="J33" s="65"/>
      <c r="K33" s="65"/>
      <c r="L33" s="65"/>
      <c r="M33" s="65"/>
      <c r="N33" s="65"/>
      <c r="O33" s="65"/>
    </row>
    <row r="34" spans="1:15" s="45" customFormat="1" ht="10.5">
      <c r="A34" s="64"/>
      <c r="B34" s="65"/>
      <c r="C34" s="65"/>
      <c r="D34" s="65"/>
      <c r="E34" s="358"/>
      <c r="F34" s="358"/>
      <c r="G34" s="358"/>
      <c r="H34" s="358"/>
      <c r="I34" s="65"/>
      <c r="J34" s="65"/>
      <c r="K34" s="65"/>
      <c r="L34" s="65"/>
      <c r="M34" s="65"/>
      <c r="N34" s="65"/>
      <c r="O34" s="65"/>
    </row>
    <row r="35" spans="1:15" s="45" customFormat="1" ht="10.5">
      <c r="A35" s="64"/>
      <c r="B35" s="65"/>
      <c r="C35" s="65"/>
      <c r="D35" s="65"/>
      <c r="E35" s="358"/>
      <c r="F35" s="358"/>
      <c r="G35" s="358"/>
      <c r="H35" s="358"/>
      <c r="I35" s="65"/>
      <c r="J35" s="65"/>
      <c r="K35" s="65"/>
      <c r="L35" s="65"/>
      <c r="M35" s="65"/>
      <c r="N35" s="65"/>
      <c r="O35" s="65"/>
    </row>
    <row r="36" spans="1:15" s="45" customFormat="1" ht="10.5">
      <c r="A36" s="64"/>
      <c r="B36" s="65"/>
      <c r="C36" s="65"/>
      <c r="D36" s="65"/>
      <c r="E36" s="358"/>
      <c r="F36" s="358"/>
      <c r="G36" s="358"/>
      <c r="H36" s="358"/>
      <c r="I36" s="65"/>
      <c r="J36" s="65"/>
      <c r="K36" s="65"/>
      <c r="L36" s="65"/>
      <c r="M36" s="65"/>
      <c r="N36" s="65"/>
      <c r="O36" s="65"/>
    </row>
    <row r="37" spans="1:15" s="45" customFormat="1" ht="10.5">
      <c r="A37" s="64"/>
      <c r="B37" s="65"/>
      <c r="C37" s="65"/>
      <c r="D37" s="65"/>
      <c r="E37" s="358"/>
      <c r="F37" s="358"/>
      <c r="G37" s="358"/>
      <c r="H37" s="358"/>
      <c r="I37" s="65"/>
      <c r="J37" s="65"/>
      <c r="K37" s="65"/>
      <c r="L37" s="65"/>
      <c r="M37" s="65"/>
      <c r="N37" s="65"/>
      <c r="O37" s="65"/>
    </row>
    <row r="38" spans="1:15" s="45" customFormat="1" ht="10.5">
      <c r="A38" s="64"/>
      <c r="B38" s="65"/>
      <c r="C38" s="65"/>
      <c r="D38" s="65"/>
      <c r="E38" s="358"/>
      <c r="F38" s="358"/>
      <c r="G38" s="358"/>
      <c r="H38" s="358"/>
      <c r="I38" s="65"/>
      <c r="J38" s="65"/>
      <c r="K38" s="65"/>
      <c r="L38" s="65"/>
      <c r="M38" s="65"/>
      <c r="N38" s="65"/>
      <c r="O38" s="65"/>
    </row>
    <row r="39" spans="1:15" s="45" customFormat="1" ht="10.5">
      <c r="A39" s="64"/>
      <c r="B39" s="65"/>
      <c r="C39" s="65"/>
      <c r="D39" s="65"/>
      <c r="E39" s="358"/>
      <c r="F39" s="358"/>
      <c r="G39" s="358"/>
      <c r="H39" s="358"/>
      <c r="I39" s="65"/>
      <c r="J39" s="65"/>
      <c r="K39" s="65"/>
      <c r="L39" s="65"/>
      <c r="M39" s="65"/>
      <c r="N39" s="65"/>
      <c r="O39" s="65"/>
    </row>
    <row r="40" spans="1:15" s="45" customFormat="1" ht="10.5">
      <c r="A40" s="71"/>
      <c r="B40" s="65"/>
      <c r="C40" s="65"/>
      <c r="D40" s="65"/>
      <c r="E40" s="358"/>
      <c r="F40" s="358"/>
      <c r="G40" s="358"/>
      <c r="H40" s="358"/>
      <c r="I40" s="65"/>
      <c r="J40" s="65"/>
      <c r="K40" s="65"/>
      <c r="L40" s="65"/>
      <c r="M40" s="65"/>
      <c r="N40" s="65"/>
      <c r="O40" s="65"/>
    </row>
    <row r="41" spans="1:15" s="45" customFormat="1" ht="10.5">
      <c r="A41" s="71"/>
      <c r="B41" s="65"/>
      <c r="C41" s="65"/>
      <c r="D41" s="65"/>
      <c r="E41" s="358"/>
      <c r="F41" s="358"/>
      <c r="G41" s="358"/>
      <c r="H41" s="358"/>
      <c r="I41" s="65"/>
      <c r="J41" s="65"/>
      <c r="K41" s="65"/>
      <c r="L41" s="65"/>
      <c r="M41" s="65"/>
      <c r="N41" s="65"/>
      <c r="O41" s="65"/>
    </row>
    <row r="42" spans="1:15" s="45" customFormat="1" ht="10.5">
      <c r="A42" s="71"/>
      <c r="B42" s="65"/>
      <c r="C42" s="65"/>
      <c r="D42" s="65"/>
      <c r="E42" s="358"/>
      <c r="F42" s="358"/>
      <c r="G42" s="358"/>
      <c r="H42" s="358"/>
      <c r="I42" s="65"/>
      <c r="J42" s="65"/>
      <c r="K42" s="65"/>
      <c r="L42" s="65"/>
      <c r="M42" s="65"/>
      <c r="N42" s="65"/>
      <c r="O42" s="65"/>
    </row>
    <row r="43" spans="1:15" s="45" customFormat="1" ht="10.5">
      <c r="A43" s="71"/>
      <c r="B43" s="65"/>
      <c r="C43" s="65"/>
      <c r="D43" s="65"/>
      <c r="E43" s="65"/>
      <c r="F43" s="65"/>
      <c r="G43" s="65"/>
      <c r="H43" s="65"/>
      <c r="I43" s="65"/>
      <c r="J43" s="65"/>
      <c r="K43" s="65"/>
      <c r="L43" s="65"/>
      <c r="M43" s="65"/>
      <c r="N43" s="65"/>
      <c r="O43" s="65"/>
    </row>
    <row r="44" spans="1:15" s="45" customFormat="1" ht="10.5">
      <c r="A44" s="71"/>
      <c r="B44" s="65"/>
      <c r="C44" s="65"/>
      <c r="D44" s="65"/>
      <c r="E44" s="65"/>
      <c r="F44" s="65"/>
      <c r="G44" s="65"/>
      <c r="H44" s="65"/>
      <c r="I44" s="65"/>
      <c r="J44" s="65"/>
      <c r="K44" s="65"/>
      <c r="L44" s="65"/>
      <c r="M44" s="65"/>
      <c r="N44" s="65"/>
      <c r="O44" s="65"/>
    </row>
    <row r="45" spans="1:15" s="45" customFormat="1" ht="10.5">
      <c r="A45" s="71"/>
      <c r="B45" s="65"/>
      <c r="C45" s="65"/>
      <c r="D45" s="65"/>
      <c r="E45" s="65"/>
      <c r="F45" s="65"/>
      <c r="G45" s="65"/>
      <c r="H45" s="65"/>
      <c r="I45" s="65"/>
      <c r="J45" s="65"/>
      <c r="K45" s="65"/>
      <c r="L45" s="65"/>
      <c r="M45" s="65"/>
      <c r="N45" s="65"/>
      <c r="O45" s="65"/>
    </row>
    <row r="46" spans="1:15" s="45" customFormat="1" ht="10.5">
      <c r="A46" s="71"/>
      <c r="B46" s="65"/>
      <c r="C46" s="65"/>
      <c r="D46" s="65"/>
      <c r="E46" s="65"/>
      <c r="F46" s="65"/>
      <c r="G46" s="65"/>
      <c r="H46" s="65"/>
      <c r="I46" s="65"/>
      <c r="J46" s="65"/>
      <c r="K46" s="65"/>
      <c r="L46" s="65"/>
      <c r="M46" s="65"/>
      <c r="N46" s="65"/>
      <c r="O46" s="65"/>
    </row>
    <row r="47" spans="1:15" s="45" customFormat="1" ht="10.5">
      <c r="A47" s="71"/>
      <c r="B47" s="65"/>
      <c r="C47" s="65"/>
      <c r="D47" s="65"/>
      <c r="E47" s="65"/>
      <c r="F47" s="65"/>
      <c r="G47" s="65"/>
      <c r="H47" s="65"/>
      <c r="I47" s="65"/>
      <c r="J47" s="65"/>
      <c r="K47" s="65"/>
      <c r="L47" s="65"/>
      <c r="M47" s="65"/>
      <c r="N47" s="65"/>
      <c r="O47" s="65"/>
    </row>
    <row r="48" spans="1:15" s="45" customFormat="1" ht="10.5">
      <c r="A48" s="71"/>
      <c r="B48" s="65"/>
      <c r="C48" s="65"/>
      <c r="D48" s="65"/>
      <c r="E48" s="65"/>
      <c r="F48" s="65"/>
      <c r="G48" s="65"/>
      <c r="H48" s="65"/>
      <c r="I48" s="65"/>
      <c r="J48" s="65"/>
      <c r="K48" s="65"/>
      <c r="L48" s="65"/>
      <c r="M48" s="65"/>
      <c r="N48" s="65"/>
      <c r="O48" s="65"/>
    </row>
    <row r="49" spans="1:15" s="45" customFormat="1" ht="10.5">
      <c r="A49" s="71"/>
      <c r="B49" s="65"/>
      <c r="C49" s="65"/>
      <c r="D49" s="65"/>
      <c r="E49" s="65"/>
      <c r="F49" s="65"/>
      <c r="G49" s="65"/>
      <c r="H49" s="65"/>
      <c r="I49" s="65"/>
      <c r="J49" s="65"/>
      <c r="K49" s="65"/>
      <c r="L49" s="65"/>
      <c r="M49" s="65"/>
      <c r="N49" s="65"/>
      <c r="O49" s="65"/>
    </row>
    <row r="50" spans="1:15" s="45" customFormat="1" ht="10.5">
      <c r="A50" s="71"/>
      <c r="B50" s="65"/>
      <c r="C50" s="65"/>
      <c r="D50" s="65"/>
      <c r="E50" s="65"/>
      <c r="F50" s="65"/>
      <c r="G50" s="65"/>
      <c r="H50" s="65"/>
      <c r="I50" s="65"/>
      <c r="J50" s="65"/>
      <c r="K50" s="65"/>
      <c r="L50" s="65"/>
      <c r="M50" s="65"/>
      <c r="N50" s="65"/>
      <c r="O50" s="65"/>
    </row>
    <row r="51" spans="1:15" s="45" customFormat="1" ht="10.5">
      <c r="A51" s="71"/>
      <c r="B51" s="65"/>
      <c r="C51" s="65"/>
      <c r="D51" s="65"/>
      <c r="E51" s="65"/>
      <c r="F51" s="65"/>
      <c r="G51" s="65"/>
      <c r="H51" s="65"/>
      <c r="I51" s="65"/>
      <c r="J51" s="65"/>
      <c r="K51" s="65"/>
      <c r="L51" s="65"/>
      <c r="M51" s="65"/>
      <c r="N51" s="65"/>
      <c r="O51" s="65"/>
    </row>
    <row r="52" spans="1:15" s="45" customFormat="1" ht="10.5">
      <c r="A52" s="71"/>
      <c r="B52" s="65"/>
      <c r="C52" s="65"/>
      <c r="D52" s="65"/>
      <c r="E52" s="65"/>
      <c r="F52" s="65"/>
      <c r="G52" s="65"/>
      <c r="H52" s="65"/>
      <c r="I52" s="65"/>
      <c r="J52" s="65"/>
      <c r="K52" s="65"/>
      <c r="L52" s="65"/>
      <c r="M52" s="65"/>
      <c r="N52" s="65"/>
      <c r="O52" s="65"/>
    </row>
    <row r="53" spans="1:15" s="45" customFormat="1" ht="10.5">
      <c r="A53" s="71"/>
      <c r="B53" s="65"/>
      <c r="C53" s="65"/>
      <c r="D53" s="65"/>
      <c r="E53" s="65"/>
      <c r="F53" s="65"/>
      <c r="G53" s="65"/>
      <c r="H53" s="65"/>
      <c r="I53" s="65"/>
      <c r="J53" s="65"/>
      <c r="K53" s="65"/>
      <c r="L53" s="65"/>
      <c r="M53" s="65"/>
      <c r="N53" s="65"/>
      <c r="O53" s="65"/>
    </row>
    <row r="54" spans="1:15" s="45" customFormat="1" ht="10.5">
      <c r="A54" s="71"/>
      <c r="B54" s="65"/>
      <c r="C54" s="65"/>
      <c r="D54" s="65"/>
      <c r="E54" s="65"/>
      <c r="F54" s="65"/>
      <c r="G54" s="65"/>
      <c r="H54" s="65"/>
      <c r="I54" s="65"/>
      <c r="J54" s="65"/>
      <c r="K54" s="65"/>
      <c r="L54" s="65"/>
      <c r="M54" s="65"/>
      <c r="N54" s="65"/>
      <c r="O54" s="65"/>
    </row>
    <row r="55" spans="1:15" s="45" customFormat="1" ht="10.5">
      <c r="B55" s="65"/>
      <c r="C55" s="65"/>
      <c r="D55" s="65"/>
      <c r="E55" s="65"/>
      <c r="F55" s="65"/>
      <c r="G55" s="65"/>
      <c r="H55" s="65"/>
      <c r="I55" s="65"/>
      <c r="J55" s="65"/>
      <c r="K55" s="65"/>
      <c r="L55" s="65"/>
      <c r="M55" s="65"/>
      <c r="N55" s="65"/>
      <c r="O55" s="65"/>
    </row>
    <row r="56" spans="1:15" s="45" customFormat="1" ht="10.5">
      <c r="B56" s="65"/>
      <c r="C56" s="65"/>
      <c r="D56" s="65"/>
      <c r="E56" s="65"/>
      <c r="F56" s="65"/>
      <c r="G56" s="65"/>
      <c r="H56" s="65"/>
      <c r="I56" s="65"/>
      <c r="J56" s="65"/>
      <c r="K56" s="65"/>
      <c r="L56" s="65"/>
      <c r="M56" s="65"/>
      <c r="N56" s="65"/>
      <c r="O56" s="65"/>
    </row>
    <row r="57" spans="1:15" s="45" customFormat="1" ht="10.5">
      <c r="B57" s="65"/>
      <c r="C57" s="65"/>
      <c r="D57" s="65"/>
      <c r="E57" s="65"/>
      <c r="F57" s="65"/>
      <c r="G57" s="65"/>
      <c r="H57" s="65"/>
      <c r="I57" s="65"/>
      <c r="J57" s="65"/>
      <c r="K57" s="65"/>
      <c r="L57" s="65"/>
      <c r="M57" s="65"/>
      <c r="N57" s="65"/>
      <c r="O57" s="65"/>
    </row>
    <row r="58" spans="1:15" s="45" customFormat="1" ht="10.5">
      <c r="B58" s="65"/>
      <c r="C58" s="65"/>
      <c r="D58" s="65"/>
      <c r="E58" s="65"/>
      <c r="F58" s="65"/>
      <c r="G58" s="65"/>
      <c r="H58" s="65"/>
      <c r="I58" s="65"/>
      <c r="J58" s="65"/>
      <c r="K58" s="65"/>
      <c r="L58" s="65"/>
      <c r="M58" s="65"/>
      <c r="N58" s="65"/>
      <c r="O58" s="65"/>
    </row>
    <row r="59" spans="1:15" s="45" customFormat="1" ht="10.5">
      <c r="B59" s="65"/>
      <c r="C59" s="65"/>
      <c r="D59" s="65"/>
      <c r="E59" s="65"/>
      <c r="F59" s="65"/>
      <c r="G59" s="65"/>
      <c r="H59" s="65"/>
      <c r="I59" s="65"/>
      <c r="J59" s="65"/>
      <c r="K59" s="65"/>
      <c r="L59" s="65"/>
      <c r="M59" s="65"/>
      <c r="N59" s="65"/>
      <c r="O59" s="65"/>
    </row>
    <row r="60" spans="1:15" s="45" customFormat="1" ht="10.5">
      <c r="B60" s="65"/>
      <c r="C60" s="65"/>
      <c r="D60" s="65"/>
      <c r="E60" s="65"/>
      <c r="F60" s="65"/>
      <c r="G60" s="65"/>
      <c r="H60" s="65"/>
      <c r="I60" s="65"/>
      <c r="J60" s="65"/>
      <c r="K60" s="65"/>
      <c r="L60" s="65"/>
      <c r="M60" s="65"/>
      <c r="N60" s="65"/>
      <c r="O60" s="65"/>
    </row>
    <row r="61" spans="1:15" s="45" customFormat="1" ht="10.5">
      <c r="B61" s="65"/>
      <c r="C61" s="65"/>
      <c r="D61" s="65"/>
      <c r="E61" s="65"/>
      <c r="F61" s="65"/>
      <c r="G61" s="65"/>
      <c r="H61" s="65"/>
      <c r="I61" s="65"/>
      <c r="J61" s="65"/>
      <c r="K61" s="65"/>
      <c r="L61" s="65"/>
      <c r="M61" s="65"/>
      <c r="N61" s="65"/>
      <c r="O61" s="65"/>
    </row>
    <row r="62" spans="1:15" s="45" customFormat="1" ht="10.5">
      <c r="B62" s="65"/>
      <c r="C62" s="65"/>
      <c r="D62" s="65"/>
      <c r="E62" s="65"/>
      <c r="F62" s="65"/>
      <c r="G62" s="65"/>
      <c r="H62" s="65"/>
      <c r="I62" s="65"/>
      <c r="J62" s="65"/>
      <c r="K62" s="65"/>
      <c r="L62" s="65"/>
      <c r="M62" s="65"/>
      <c r="N62" s="65"/>
      <c r="O62" s="65"/>
    </row>
    <row r="63" spans="1:15" s="45" customFormat="1" ht="10.5">
      <c r="B63" s="65"/>
      <c r="C63" s="65"/>
      <c r="D63" s="65"/>
      <c r="E63" s="65"/>
      <c r="F63" s="65"/>
      <c r="G63" s="65"/>
      <c r="H63" s="65"/>
      <c r="I63" s="65"/>
      <c r="J63" s="65"/>
      <c r="K63" s="65"/>
      <c r="L63" s="65"/>
      <c r="M63" s="65"/>
      <c r="N63" s="65"/>
      <c r="O63" s="65"/>
    </row>
    <row r="64" spans="1:15" s="45" customFormat="1" ht="10.5">
      <c r="B64" s="39"/>
      <c r="C64" s="39"/>
      <c r="D64" s="39"/>
      <c r="E64" s="39"/>
      <c r="F64" s="39"/>
      <c r="G64" s="39"/>
      <c r="H64" s="39"/>
      <c r="I64" s="39"/>
      <c r="J64" s="39"/>
      <c r="K64" s="39"/>
      <c r="L64" s="39"/>
      <c r="M64" s="39"/>
      <c r="N64" s="39"/>
      <c r="O64" s="39"/>
    </row>
    <row r="65" spans="2:15" s="45" customFormat="1" ht="10.5">
      <c r="B65" s="39"/>
      <c r="C65" s="39"/>
      <c r="D65" s="39"/>
      <c r="E65" s="39"/>
      <c r="F65" s="39"/>
      <c r="G65" s="39"/>
      <c r="H65" s="39"/>
      <c r="I65" s="39"/>
      <c r="J65" s="39"/>
      <c r="K65" s="39"/>
      <c r="L65" s="39"/>
      <c r="M65" s="39"/>
      <c r="N65" s="39"/>
      <c r="O65" s="39"/>
    </row>
    <row r="66" spans="2:15" s="45" customFormat="1" ht="10.5">
      <c r="B66" s="39"/>
      <c r="C66" s="39"/>
      <c r="D66" s="39"/>
      <c r="E66" s="39"/>
      <c r="F66" s="39"/>
      <c r="G66" s="39"/>
      <c r="H66" s="39"/>
      <c r="I66" s="39"/>
      <c r="J66" s="39"/>
      <c r="K66" s="39"/>
      <c r="L66" s="39"/>
      <c r="M66" s="39"/>
      <c r="N66" s="39"/>
      <c r="O66" s="39"/>
    </row>
    <row r="67" spans="2:15" s="45" customFormat="1" ht="10.5">
      <c r="B67" s="39"/>
      <c r="C67" s="39"/>
      <c r="D67" s="39"/>
      <c r="E67" s="39"/>
      <c r="F67" s="39"/>
      <c r="G67" s="39"/>
      <c r="H67" s="39"/>
      <c r="I67" s="39"/>
      <c r="J67" s="39"/>
      <c r="K67" s="39"/>
      <c r="L67" s="39"/>
      <c r="M67" s="39"/>
      <c r="N67" s="39"/>
      <c r="O67" s="39"/>
    </row>
    <row r="68" spans="2:15" s="45" customFormat="1" ht="10.5">
      <c r="B68" s="39"/>
      <c r="C68" s="39"/>
      <c r="D68" s="39"/>
      <c r="E68" s="39"/>
      <c r="F68" s="39"/>
      <c r="G68" s="39"/>
      <c r="H68" s="39"/>
      <c r="I68" s="39"/>
      <c r="J68" s="39"/>
      <c r="K68" s="39"/>
      <c r="L68" s="39"/>
      <c r="M68" s="39"/>
      <c r="N68" s="39"/>
      <c r="O68" s="39"/>
    </row>
    <row r="69" spans="2:15" s="45" customFormat="1" ht="10.5">
      <c r="B69" s="39"/>
      <c r="C69" s="39"/>
      <c r="D69" s="39"/>
      <c r="E69" s="39"/>
      <c r="F69" s="39"/>
      <c r="G69" s="39"/>
      <c r="H69" s="39"/>
      <c r="I69" s="39"/>
      <c r="J69" s="39"/>
      <c r="K69" s="39"/>
      <c r="L69" s="39"/>
      <c r="M69" s="39"/>
      <c r="N69" s="39"/>
      <c r="O69" s="39"/>
    </row>
    <row r="70" spans="2:15" s="45" customFormat="1" ht="10.5">
      <c r="B70" s="39"/>
      <c r="C70" s="39"/>
      <c r="D70" s="39"/>
      <c r="E70" s="39"/>
      <c r="F70" s="39"/>
      <c r="G70" s="39"/>
      <c r="H70" s="39"/>
      <c r="I70" s="39"/>
      <c r="J70" s="39"/>
      <c r="K70" s="39"/>
      <c r="L70" s="39"/>
      <c r="M70" s="39"/>
      <c r="N70" s="39"/>
      <c r="O70" s="39"/>
    </row>
    <row r="71" spans="2:15" s="45" customFormat="1" ht="10.5">
      <c r="B71" s="39"/>
      <c r="C71" s="39"/>
      <c r="D71" s="39"/>
      <c r="E71" s="39"/>
      <c r="F71" s="39"/>
      <c r="G71" s="39"/>
      <c r="H71" s="39"/>
      <c r="I71" s="39"/>
      <c r="J71" s="39"/>
      <c r="K71" s="39"/>
      <c r="L71" s="39"/>
      <c r="M71" s="39"/>
      <c r="N71" s="39"/>
      <c r="O71" s="39"/>
    </row>
    <row r="72" spans="2:15" s="45" customFormat="1" ht="10.5">
      <c r="B72" s="39"/>
      <c r="C72" s="39"/>
      <c r="D72" s="39"/>
      <c r="E72" s="39"/>
      <c r="F72" s="39"/>
      <c r="G72" s="39"/>
      <c r="H72" s="39"/>
      <c r="I72" s="39"/>
      <c r="J72" s="39"/>
      <c r="K72" s="39"/>
      <c r="L72" s="39"/>
      <c r="M72" s="39"/>
      <c r="N72" s="39"/>
      <c r="O72" s="39"/>
    </row>
    <row r="73" spans="2:15" s="45" customFormat="1" ht="10.5">
      <c r="B73" s="39"/>
      <c r="C73" s="39"/>
      <c r="D73" s="39"/>
      <c r="E73" s="39"/>
      <c r="F73" s="39"/>
      <c r="G73" s="39"/>
      <c r="H73" s="39"/>
      <c r="I73" s="39"/>
      <c r="J73" s="39"/>
      <c r="K73" s="39"/>
      <c r="L73" s="39"/>
      <c r="M73" s="39"/>
      <c r="N73" s="39"/>
      <c r="O73" s="39"/>
    </row>
    <row r="74" spans="2:15" s="45" customFormat="1" ht="10.5">
      <c r="B74" s="39"/>
      <c r="C74" s="39"/>
      <c r="D74" s="39"/>
      <c r="E74" s="39"/>
      <c r="F74" s="39"/>
      <c r="G74" s="39"/>
      <c r="H74" s="39"/>
      <c r="I74" s="39"/>
      <c r="J74" s="39"/>
      <c r="K74" s="39"/>
      <c r="L74" s="39"/>
      <c r="M74" s="39"/>
      <c r="N74" s="39"/>
      <c r="O74" s="39"/>
    </row>
    <row r="75" spans="2:15" s="45" customFormat="1" ht="10.5">
      <c r="B75" s="39"/>
      <c r="C75" s="39"/>
      <c r="D75" s="39"/>
      <c r="E75" s="39"/>
      <c r="F75" s="39"/>
      <c r="G75" s="39"/>
      <c r="H75" s="39"/>
      <c r="I75" s="39"/>
      <c r="J75" s="39"/>
      <c r="K75" s="39"/>
      <c r="L75" s="39"/>
      <c r="M75" s="39"/>
      <c r="N75" s="39"/>
      <c r="O75" s="39"/>
    </row>
    <row r="76" spans="2:15" s="45" customFormat="1" ht="10.5">
      <c r="B76" s="39"/>
      <c r="C76" s="39"/>
      <c r="D76" s="39"/>
      <c r="E76" s="39"/>
      <c r="F76" s="39"/>
      <c r="G76" s="39"/>
      <c r="H76" s="39"/>
      <c r="I76" s="39"/>
      <c r="J76" s="39"/>
      <c r="K76" s="39"/>
      <c r="L76" s="39"/>
      <c r="M76" s="39"/>
      <c r="N76" s="39"/>
      <c r="O76" s="39"/>
    </row>
    <row r="77" spans="2:15" s="45" customFormat="1" ht="10.5">
      <c r="B77" s="39"/>
      <c r="C77" s="39"/>
      <c r="D77" s="39"/>
      <c r="E77" s="39"/>
      <c r="F77" s="39"/>
      <c r="G77" s="39"/>
      <c r="H77" s="39"/>
      <c r="I77" s="39"/>
      <c r="J77" s="39"/>
      <c r="K77" s="39"/>
      <c r="L77" s="39"/>
      <c r="M77" s="39"/>
      <c r="N77" s="39"/>
      <c r="O77" s="39"/>
    </row>
    <row r="78" spans="2:15" s="45" customFormat="1" ht="10.5">
      <c r="B78" s="39"/>
      <c r="C78" s="39"/>
      <c r="D78" s="39"/>
      <c r="E78" s="39"/>
      <c r="F78" s="39"/>
      <c r="G78" s="39"/>
      <c r="H78" s="39"/>
      <c r="I78" s="39"/>
      <c r="J78" s="39"/>
      <c r="K78" s="39"/>
      <c r="L78" s="39"/>
      <c r="M78" s="39"/>
      <c r="N78" s="39"/>
      <c r="O78" s="39"/>
    </row>
    <row r="79" spans="2:15" s="45" customFormat="1" ht="10.5">
      <c r="B79" s="39"/>
      <c r="C79" s="39"/>
      <c r="D79" s="39"/>
      <c r="E79" s="39"/>
      <c r="F79" s="39"/>
      <c r="G79" s="39"/>
      <c r="H79" s="39"/>
      <c r="I79" s="39"/>
      <c r="J79" s="39"/>
      <c r="K79" s="39"/>
      <c r="L79" s="39"/>
      <c r="M79" s="39"/>
      <c r="N79" s="39"/>
      <c r="O79" s="39"/>
    </row>
    <row r="80" spans="2:15" s="45" customFormat="1" ht="10.5">
      <c r="B80" s="39"/>
      <c r="C80" s="39"/>
      <c r="D80" s="39"/>
      <c r="E80" s="39"/>
      <c r="F80" s="39"/>
      <c r="G80" s="39"/>
      <c r="H80" s="39"/>
      <c r="I80" s="39"/>
      <c r="J80" s="39"/>
      <c r="K80" s="39"/>
      <c r="L80" s="39"/>
      <c r="M80" s="39"/>
      <c r="N80" s="39"/>
      <c r="O80" s="39"/>
    </row>
    <row r="81" spans="2:15" s="45" customFormat="1" ht="10.5">
      <c r="B81" s="39"/>
      <c r="C81" s="39"/>
      <c r="D81" s="39"/>
      <c r="E81" s="39"/>
      <c r="F81" s="39"/>
      <c r="G81" s="39"/>
      <c r="H81" s="39"/>
      <c r="I81" s="39"/>
      <c r="J81" s="39"/>
      <c r="K81" s="39"/>
      <c r="L81" s="39"/>
      <c r="M81" s="39"/>
      <c r="N81" s="39"/>
      <c r="O81" s="39"/>
    </row>
    <row r="82" spans="2:15" s="45" customFormat="1" ht="10.5">
      <c r="B82" s="39"/>
      <c r="C82" s="39"/>
      <c r="D82" s="39"/>
      <c r="E82" s="39"/>
      <c r="F82" s="39"/>
      <c r="G82" s="39"/>
      <c r="H82" s="39"/>
      <c r="I82" s="39"/>
      <c r="J82" s="39"/>
      <c r="K82" s="39"/>
      <c r="L82" s="39"/>
      <c r="M82" s="39"/>
      <c r="N82" s="39"/>
      <c r="O82" s="39"/>
    </row>
    <row r="83" spans="2:15" s="45" customFormat="1" ht="10.5">
      <c r="B83" s="39"/>
      <c r="C83" s="39"/>
      <c r="D83" s="39"/>
      <c r="E83" s="39"/>
      <c r="F83" s="39"/>
      <c r="G83" s="39"/>
      <c r="H83" s="39"/>
      <c r="I83" s="39"/>
      <c r="J83" s="39"/>
      <c r="K83" s="39"/>
      <c r="L83" s="39"/>
      <c r="M83" s="39"/>
      <c r="N83" s="39"/>
      <c r="O83" s="39"/>
    </row>
    <row r="84" spans="2:15" s="45" customFormat="1" ht="10.5">
      <c r="B84" s="39"/>
      <c r="C84" s="39"/>
      <c r="D84" s="39"/>
      <c r="E84" s="39"/>
      <c r="F84" s="39"/>
      <c r="G84" s="39"/>
      <c r="H84" s="39"/>
      <c r="I84" s="39"/>
      <c r="J84" s="39"/>
      <c r="K84" s="39"/>
      <c r="L84" s="39"/>
      <c r="M84" s="39"/>
      <c r="N84" s="39"/>
      <c r="O84" s="39"/>
    </row>
    <row r="85" spans="2:15" s="45" customFormat="1" ht="10.5">
      <c r="B85" s="39"/>
      <c r="C85" s="39"/>
      <c r="D85" s="39"/>
      <c r="E85" s="39"/>
      <c r="F85" s="39"/>
      <c r="G85" s="39"/>
      <c r="H85" s="39"/>
      <c r="I85" s="39"/>
      <c r="J85" s="39"/>
      <c r="K85" s="39"/>
      <c r="L85" s="39"/>
      <c r="M85" s="39"/>
      <c r="N85" s="39"/>
      <c r="O85" s="39"/>
    </row>
    <row r="86" spans="2:15" s="45" customFormat="1" ht="10.5">
      <c r="B86" s="39"/>
      <c r="C86" s="39"/>
      <c r="D86" s="39"/>
      <c r="E86" s="39"/>
      <c r="F86" s="39"/>
      <c r="G86" s="39"/>
      <c r="H86" s="39"/>
      <c r="I86" s="39"/>
      <c r="J86" s="39"/>
      <c r="K86" s="39"/>
      <c r="L86" s="39"/>
      <c r="M86" s="39"/>
      <c r="N86" s="39"/>
      <c r="O86" s="39"/>
    </row>
    <row r="87" spans="2:15" s="45" customFormat="1" ht="10.5">
      <c r="B87" s="39"/>
      <c r="C87" s="39"/>
      <c r="D87" s="39"/>
      <c r="E87" s="39"/>
      <c r="F87" s="39"/>
      <c r="G87" s="39"/>
      <c r="H87" s="39"/>
      <c r="I87" s="39"/>
      <c r="J87" s="39"/>
      <c r="K87" s="39"/>
      <c r="L87" s="39"/>
      <c r="M87" s="39"/>
      <c r="N87" s="39"/>
      <c r="O87" s="39"/>
    </row>
    <row r="88" spans="2:15" s="45" customFormat="1" ht="10.5">
      <c r="B88" s="39"/>
      <c r="C88" s="39"/>
      <c r="D88" s="39"/>
      <c r="E88" s="39"/>
      <c r="F88" s="39"/>
      <c r="G88" s="39"/>
      <c r="H88" s="39"/>
      <c r="I88" s="39"/>
      <c r="J88" s="39"/>
      <c r="K88" s="39"/>
      <c r="L88" s="39"/>
      <c r="M88" s="39"/>
      <c r="N88" s="39"/>
      <c r="O88" s="39"/>
    </row>
    <row r="89" spans="2:15" s="45" customFormat="1" ht="10.5">
      <c r="B89" s="39"/>
      <c r="C89" s="39"/>
      <c r="D89" s="39"/>
      <c r="E89" s="39"/>
      <c r="F89" s="39"/>
      <c r="G89" s="39"/>
      <c r="H89" s="39"/>
      <c r="I89" s="39"/>
      <c r="J89" s="39"/>
      <c r="K89" s="39"/>
      <c r="L89" s="39"/>
      <c r="M89" s="39"/>
      <c r="N89" s="39"/>
      <c r="O89" s="39"/>
    </row>
    <row r="90" spans="2:15" s="45" customFormat="1" ht="10.5">
      <c r="B90" s="39"/>
      <c r="C90" s="39"/>
      <c r="D90" s="39"/>
      <c r="E90" s="39"/>
      <c r="F90" s="39"/>
      <c r="G90" s="39"/>
      <c r="H90" s="39"/>
      <c r="I90" s="39"/>
      <c r="J90" s="39"/>
      <c r="K90" s="39"/>
      <c r="L90" s="39"/>
      <c r="M90" s="39"/>
      <c r="N90" s="39"/>
      <c r="O90" s="39"/>
    </row>
    <row r="91" spans="2:15" s="45" customFormat="1" ht="10.5">
      <c r="B91" s="39"/>
      <c r="C91" s="39"/>
      <c r="D91" s="39"/>
      <c r="E91" s="39"/>
      <c r="F91" s="39"/>
      <c r="G91" s="39"/>
      <c r="H91" s="39"/>
      <c r="I91" s="39"/>
      <c r="J91" s="39"/>
      <c r="K91" s="39"/>
      <c r="L91" s="39"/>
      <c r="M91" s="39"/>
      <c r="N91" s="39"/>
      <c r="O91" s="39"/>
    </row>
    <row r="92" spans="2:15" s="45" customFormat="1" ht="10.5">
      <c r="B92" s="39"/>
      <c r="C92" s="39"/>
      <c r="D92" s="39"/>
      <c r="E92" s="39"/>
      <c r="F92" s="39"/>
      <c r="G92" s="39"/>
      <c r="H92" s="39"/>
      <c r="I92" s="39"/>
      <c r="J92" s="39"/>
      <c r="K92" s="39"/>
      <c r="L92" s="39"/>
      <c r="M92" s="39"/>
      <c r="N92" s="39"/>
      <c r="O92" s="39"/>
    </row>
    <row r="93" spans="2:15" s="45" customFormat="1" ht="10.5">
      <c r="B93" s="39"/>
      <c r="C93" s="39"/>
      <c r="D93" s="39"/>
      <c r="E93" s="39"/>
      <c r="F93" s="39"/>
      <c r="G93" s="39"/>
      <c r="H93" s="39"/>
      <c r="I93" s="39"/>
      <c r="J93" s="39"/>
      <c r="K93" s="39"/>
      <c r="L93" s="39"/>
      <c r="M93" s="39"/>
      <c r="N93" s="39"/>
      <c r="O93" s="39"/>
    </row>
    <row r="94" spans="2:15" s="45" customFormat="1" ht="10.5">
      <c r="B94" s="39"/>
      <c r="C94" s="39"/>
      <c r="D94" s="39"/>
      <c r="E94" s="39"/>
      <c r="F94" s="39"/>
      <c r="G94" s="39"/>
      <c r="H94" s="39"/>
      <c r="I94" s="39"/>
      <c r="J94" s="39"/>
      <c r="K94" s="39"/>
      <c r="L94" s="39"/>
      <c r="M94" s="39"/>
      <c r="N94" s="39"/>
      <c r="O94" s="39"/>
    </row>
    <row r="95" spans="2:15" s="45" customFormat="1" ht="10.5">
      <c r="B95" s="39"/>
      <c r="C95" s="39"/>
      <c r="D95" s="39"/>
      <c r="E95" s="39"/>
      <c r="F95" s="39"/>
      <c r="G95" s="39"/>
      <c r="H95" s="39"/>
      <c r="I95" s="39"/>
      <c r="J95" s="39"/>
      <c r="K95" s="39"/>
      <c r="L95" s="39"/>
      <c r="M95" s="39"/>
      <c r="N95" s="39"/>
      <c r="O95" s="39"/>
    </row>
    <row r="96" spans="2:15" s="45" customFormat="1" ht="10.5">
      <c r="B96" s="39"/>
      <c r="C96" s="39"/>
      <c r="D96" s="39"/>
      <c r="E96" s="39"/>
      <c r="F96" s="39"/>
      <c r="G96" s="39"/>
      <c r="H96" s="39"/>
      <c r="I96" s="39"/>
      <c r="J96" s="39"/>
      <c r="K96" s="39"/>
      <c r="L96" s="39"/>
      <c r="M96" s="39"/>
      <c r="N96" s="39"/>
      <c r="O96" s="39"/>
    </row>
    <row r="97" spans="2:15" s="45" customFormat="1" ht="10.5">
      <c r="B97" s="39"/>
      <c r="C97" s="39"/>
      <c r="D97" s="39"/>
      <c r="E97" s="39"/>
      <c r="F97" s="39"/>
      <c r="G97" s="39"/>
      <c r="H97" s="39"/>
      <c r="I97" s="39"/>
      <c r="J97" s="39"/>
      <c r="K97" s="39"/>
      <c r="L97" s="39"/>
      <c r="M97" s="39"/>
      <c r="N97" s="39"/>
      <c r="O97" s="39"/>
    </row>
    <row r="98" spans="2:15" s="45" customFormat="1" ht="10.5">
      <c r="B98" s="39"/>
      <c r="C98" s="39"/>
      <c r="D98" s="39"/>
      <c r="E98" s="39"/>
      <c r="F98" s="39"/>
      <c r="G98" s="39"/>
      <c r="H98" s="39"/>
      <c r="I98" s="39"/>
      <c r="J98" s="39"/>
      <c r="K98" s="39"/>
      <c r="L98" s="39"/>
      <c r="M98" s="39"/>
      <c r="N98" s="39"/>
      <c r="O98" s="39"/>
    </row>
    <row r="99" spans="2:15" s="45" customFormat="1" ht="10.5">
      <c r="B99" s="39"/>
      <c r="C99" s="39"/>
      <c r="D99" s="39"/>
      <c r="E99" s="39"/>
      <c r="F99" s="39"/>
      <c r="G99" s="39"/>
      <c r="H99" s="39"/>
      <c r="I99" s="39"/>
      <c r="J99" s="39"/>
      <c r="K99" s="39"/>
      <c r="L99" s="39"/>
      <c r="M99" s="39"/>
      <c r="N99" s="39"/>
      <c r="O99" s="39"/>
    </row>
    <row r="100" spans="2:15" s="45" customFormat="1" ht="10.5">
      <c r="B100" s="39"/>
      <c r="C100" s="39"/>
      <c r="D100" s="39"/>
      <c r="E100" s="39"/>
      <c r="F100" s="39"/>
      <c r="G100" s="39"/>
      <c r="H100" s="39"/>
      <c r="I100" s="39"/>
      <c r="J100" s="39"/>
      <c r="K100" s="39"/>
      <c r="L100" s="39"/>
      <c r="M100" s="39"/>
      <c r="N100" s="39"/>
      <c r="O100" s="39"/>
    </row>
    <row r="101" spans="2:15" s="45" customFormat="1" ht="10.5">
      <c r="B101" s="39"/>
      <c r="C101" s="39"/>
      <c r="D101" s="39"/>
      <c r="E101" s="39"/>
      <c r="F101" s="39"/>
      <c r="G101" s="39"/>
      <c r="H101" s="39"/>
      <c r="I101" s="39"/>
      <c r="J101" s="39"/>
      <c r="K101" s="39"/>
      <c r="L101" s="39"/>
      <c r="M101" s="39"/>
      <c r="N101" s="39"/>
      <c r="O101" s="39"/>
    </row>
    <row r="102" spans="2:15" s="45" customFormat="1" ht="10.5">
      <c r="B102" s="39"/>
      <c r="C102" s="39"/>
      <c r="D102" s="39"/>
      <c r="E102" s="39"/>
      <c r="F102" s="39"/>
      <c r="G102" s="39"/>
      <c r="H102" s="39"/>
      <c r="I102" s="39"/>
      <c r="J102" s="39"/>
      <c r="K102" s="39"/>
      <c r="L102" s="39"/>
      <c r="M102" s="39"/>
      <c r="N102" s="39"/>
      <c r="O102" s="39"/>
    </row>
    <row r="103" spans="2:15" s="45" customFormat="1" ht="10.5">
      <c r="B103" s="39"/>
      <c r="C103" s="39"/>
      <c r="D103" s="39"/>
      <c r="E103" s="39"/>
      <c r="F103" s="39"/>
      <c r="G103" s="39"/>
      <c r="H103" s="39"/>
      <c r="I103" s="39"/>
      <c r="J103" s="39"/>
      <c r="K103" s="39"/>
      <c r="L103" s="39"/>
      <c r="M103" s="39"/>
      <c r="N103" s="39"/>
      <c r="O103" s="39"/>
    </row>
    <row r="104" spans="2:15" s="45" customFormat="1" ht="10.5">
      <c r="B104" s="39"/>
      <c r="C104" s="39"/>
      <c r="D104" s="39"/>
      <c r="E104" s="39"/>
      <c r="F104" s="39"/>
      <c r="G104" s="39"/>
      <c r="H104" s="39"/>
      <c r="I104" s="39"/>
      <c r="J104" s="39"/>
      <c r="K104" s="39"/>
      <c r="L104" s="39"/>
      <c r="M104" s="39"/>
      <c r="N104" s="39"/>
      <c r="O104" s="39"/>
    </row>
    <row r="105" spans="2:15" s="45" customFormat="1" ht="10.5">
      <c r="B105" s="39"/>
      <c r="C105" s="39"/>
      <c r="D105" s="39"/>
      <c r="E105" s="39"/>
      <c r="F105" s="39"/>
      <c r="G105" s="39"/>
      <c r="H105" s="39"/>
      <c r="I105" s="39"/>
      <c r="J105" s="39"/>
      <c r="K105" s="39"/>
      <c r="L105" s="39"/>
      <c r="M105" s="39"/>
      <c r="N105" s="39"/>
      <c r="O105" s="39"/>
    </row>
    <row r="106" spans="2:15" s="45" customFormat="1" ht="10.5">
      <c r="B106" s="39"/>
      <c r="C106" s="39"/>
      <c r="D106" s="39"/>
      <c r="E106" s="39"/>
      <c r="F106" s="39"/>
      <c r="G106" s="39"/>
      <c r="H106" s="39"/>
      <c r="I106" s="39"/>
      <c r="J106" s="39"/>
      <c r="K106" s="39"/>
      <c r="L106" s="39"/>
      <c r="M106" s="39"/>
      <c r="N106" s="39"/>
      <c r="O106" s="39"/>
    </row>
    <row r="107" spans="2:15" s="45" customFormat="1" ht="10.5">
      <c r="B107" s="39"/>
      <c r="C107" s="39"/>
      <c r="D107" s="39"/>
      <c r="E107" s="39"/>
      <c r="F107" s="39"/>
      <c r="G107" s="39"/>
      <c r="H107" s="39"/>
      <c r="I107" s="39"/>
      <c r="J107" s="39"/>
      <c r="K107" s="39"/>
      <c r="L107" s="39"/>
      <c r="M107" s="39"/>
      <c r="N107" s="39"/>
      <c r="O107" s="39"/>
    </row>
    <row r="108" spans="2:15" s="45" customFormat="1" ht="10.5">
      <c r="B108" s="39"/>
      <c r="C108" s="39"/>
      <c r="D108" s="39"/>
      <c r="E108" s="39"/>
      <c r="F108" s="39"/>
      <c r="G108" s="39"/>
      <c r="H108" s="39"/>
      <c r="I108" s="39"/>
      <c r="J108" s="39"/>
      <c r="K108" s="39"/>
      <c r="L108" s="39"/>
      <c r="M108" s="39"/>
      <c r="N108" s="39"/>
      <c r="O108" s="39"/>
    </row>
    <row r="109" spans="2:15" s="45" customFormat="1" ht="10.5">
      <c r="B109" s="39"/>
      <c r="C109" s="39"/>
      <c r="D109" s="39"/>
      <c r="E109" s="39"/>
      <c r="F109" s="39"/>
      <c r="G109" s="39"/>
      <c r="H109" s="39"/>
      <c r="I109" s="39"/>
      <c r="J109" s="39"/>
      <c r="K109" s="39"/>
      <c r="L109" s="39"/>
      <c r="M109" s="39"/>
      <c r="N109" s="39"/>
      <c r="O109" s="39"/>
    </row>
    <row r="110" spans="2:15" s="45" customFormat="1" ht="10.5">
      <c r="B110" s="39"/>
      <c r="C110" s="39"/>
      <c r="D110" s="39"/>
      <c r="E110" s="39"/>
      <c r="F110" s="39"/>
      <c r="G110" s="39"/>
      <c r="H110" s="39"/>
      <c r="I110" s="39"/>
      <c r="J110" s="39"/>
      <c r="K110" s="39"/>
      <c r="L110" s="39"/>
      <c r="M110" s="39"/>
      <c r="N110" s="39"/>
      <c r="O110" s="39"/>
    </row>
    <row r="111" spans="2:15" s="45" customFormat="1" ht="10.5">
      <c r="B111" s="39"/>
      <c r="C111" s="39"/>
      <c r="D111" s="39"/>
      <c r="E111" s="39"/>
      <c r="F111" s="39"/>
      <c r="G111" s="39"/>
      <c r="H111" s="39"/>
      <c r="I111" s="39"/>
      <c r="J111" s="39"/>
      <c r="K111" s="39"/>
      <c r="L111" s="39"/>
      <c r="M111" s="39"/>
      <c r="N111" s="39"/>
      <c r="O111" s="39"/>
    </row>
    <row r="112" spans="2:15" s="45" customFormat="1" ht="10.5">
      <c r="B112" s="39"/>
      <c r="C112" s="39"/>
      <c r="D112" s="39"/>
      <c r="E112" s="39"/>
      <c r="F112" s="39"/>
      <c r="G112" s="39"/>
      <c r="H112" s="39"/>
      <c r="I112" s="39"/>
      <c r="J112" s="39"/>
      <c r="K112" s="39"/>
      <c r="L112" s="39"/>
      <c r="M112" s="39"/>
      <c r="N112" s="39"/>
      <c r="O112" s="39"/>
    </row>
    <row r="113" spans="2:15" s="45" customFormat="1" ht="10.5">
      <c r="B113" s="39"/>
      <c r="C113" s="39"/>
      <c r="D113" s="39"/>
      <c r="E113" s="39"/>
      <c r="F113" s="39"/>
      <c r="G113" s="39"/>
      <c r="H113" s="39"/>
      <c r="I113" s="39"/>
      <c r="J113" s="39"/>
      <c r="K113" s="39"/>
      <c r="L113" s="39"/>
      <c r="M113" s="39"/>
      <c r="N113" s="39"/>
      <c r="O113" s="39"/>
    </row>
    <row r="114" spans="2:15" s="45" customFormat="1" ht="10.5">
      <c r="B114" s="39"/>
      <c r="C114" s="39"/>
      <c r="D114" s="39"/>
      <c r="E114" s="39"/>
      <c r="F114" s="39"/>
      <c r="G114" s="39"/>
      <c r="H114" s="39"/>
      <c r="I114" s="39"/>
      <c r="J114" s="39"/>
      <c r="K114" s="39"/>
      <c r="L114" s="39"/>
      <c r="M114" s="39"/>
      <c r="N114" s="39"/>
      <c r="O114" s="39"/>
    </row>
    <row r="115" spans="2:15" s="45" customFormat="1" ht="10.5">
      <c r="B115" s="39"/>
      <c r="C115" s="39"/>
      <c r="D115" s="39"/>
      <c r="E115" s="39"/>
      <c r="F115" s="39"/>
      <c r="G115" s="39"/>
      <c r="H115" s="39"/>
      <c r="I115" s="39"/>
      <c r="J115" s="39"/>
      <c r="K115" s="39"/>
      <c r="L115" s="39"/>
      <c r="M115" s="39"/>
      <c r="N115" s="39"/>
      <c r="O115" s="39"/>
    </row>
    <row r="116" spans="2:15" s="45" customFormat="1" ht="10.5">
      <c r="B116" s="39"/>
      <c r="C116" s="39"/>
      <c r="D116" s="39"/>
      <c r="E116" s="39"/>
      <c r="F116" s="39"/>
      <c r="G116" s="39"/>
      <c r="H116" s="39"/>
      <c r="I116" s="39"/>
      <c r="J116" s="39"/>
      <c r="K116" s="39"/>
      <c r="L116" s="39"/>
      <c r="M116" s="39"/>
      <c r="N116" s="39"/>
      <c r="O116" s="39"/>
    </row>
  </sheetData>
  <mergeCells count="37">
    <mergeCell ref="E18:H18"/>
    <mergeCell ref="E19:H19"/>
    <mergeCell ref="L31:M31"/>
    <mergeCell ref="C16:D16"/>
    <mergeCell ref="C17:D17"/>
    <mergeCell ref="E16:H16"/>
    <mergeCell ref="E17:H17"/>
    <mergeCell ref="D30:I30"/>
    <mergeCell ref="D31:I31"/>
    <mergeCell ref="E20:H20"/>
    <mergeCell ref="A28:L28"/>
    <mergeCell ref="E39:H39"/>
    <mergeCell ref="E21:H21"/>
    <mergeCell ref="L29:M29"/>
    <mergeCell ref="L30:M30"/>
    <mergeCell ref="E22:H22"/>
    <mergeCell ref="E23:H23"/>
    <mergeCell ref="E25:H25"/>
    <mergeCell ref="E24:H24"/>
    <mergeCell ref="E26:H26"/>
    <mergeCell ref="E27:H27"/>
    <mergeCell ref="E41:H41"/>
    <mergeCell ref="E42:H42"/>
    <mergeCell ref="A8:O8"/>
    <mergeCell ref="A16:A18"/>
    <mergeCell ref="B16:B18"/>
    <mergeCell ref="J16:J18"/>
    <mergeCell ref="L16:L18"/>
    <mergeCell ref="E37:H37"/>
    <mergeCell ref="E38:H38"/>
    <mergeCell ref="D29:I29"/>
    <mergeCell ref="E32:H32"/>
    <mergeCell ref="E40:H40"/>
    <mergeCell ref="E33:H33"/>
    <mergeCell ref="E34:H34"/>
    <mergeCell ref="E35:H35"/>
    <mergeCell ref="E36:H36"/>
  </mergeCells>
  <phoneticPr fontId="0" type="noConversion"/>
  <printOptions horizontalCentered="1"/>
  <pageMargins left="0.39370078740157483" right="0.39370078740157483" top="1.7716535433070868" bottom="0.98425196850393704" header="0" footer="0"/>
  <pageSetup paperSize="9" scale="3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sheetPr>
    <tabColor rgb="FF92D050"/>
    <pageSetUpPr fitToPage="1"/>
  </sheetPr>
  <dimension ref="A7:O40"/>
  <sheetViews>
    <sheetView topLeftCell="A4" workbookViewId="0">
      <selection sqref="A1:L28"/>
    </sheetView>
  </sheetViews>
  <sheetFormatPr baseColWidth="10" defaultRowHeight="12.75"/>
  <cols>
    <col min="1" max="1" width="7.5" style="2" customWidth="1"/>
    <col min="2" max="2" width="16.625" style="2" customWidth="1"/>
    <col min="3" max="4" width="13.375" style="73" bestFit="1" customWidth="1"/>
    <col min="5" max="5" width="3.125" style="73" customWidth="1"/>
    <col min="6" max="6" width="3" style="73" customWidth="1"/>
    <col min="7" max="7" width="3.125" style="73" customWidth="1"/>
    <col min="8" max="8" width="3.875" style="73" customWidth="1"/>
    <col min="9" max="9" width="14.375" style="73" bestFit="1" customWidth="1"/>
    <col min="10" max="10" width="12.875" style="73" customWidth="1"/>
    <col min="11" max="11" width="12.5" style="73" customWidth="1"/>
    <col min="12" max="12" width="11" style="2"/>
    <col min="13" max="16" width="17.25" style="2" bestFit="1" customWidth="1"/>
    <col min="17" max="16384" width="11" style="2"/>
  </cols>
  <sheetData>
    <row r="7" spans="1:15" ht="15">
      <c r="A7" s="359" t="s">
        <v>0</v>
      </c>
      <c r="B7" s="382"/>
      <c r="C7" s="382"/>
      <c r="D7" s="382"/>
      <c r="E7" s="382"/>
      <c r="F7" s="382"/>
      <c r="G7" s="382"/>
      <c r="H7" s="382"/>
      <c r="I7" s="382"/>
      <c r="J7" s="382"/>
      <c r="K7" s="382"/>
      <c r="L7" s="382"/>
      <c r="M7" s="72"/>
      <c r="N7" s="72"/>
      <c r="O7" s="72"/>
    </row>
    <row r="9" spans="1:15">
      <c r="A9" s="37" t="s">
        <v>78</v>
      </c>
    </row>
    <row r="10" spans="1:15">
      <c r="A10" s="37"/>
    </row>
    <row r="11" spans="1:15">
      <c r="A11" s="2" t="s">
        <v>130</v>
      </c>
      <c r="K11" s="73" t="s">
        <v>2</v>
      </c>
      <c r="L11" s="74" t="s">
        <v>129</v>
      </c>
    </row>
    <row r="12" spans="1:15">
      <c r="E12" s="284" t="s">
        <v>190</v>
      </c>
      <c r="F12" s="284" t="s">
        <v>187</v>
      </c>
      <c r="G12" s="284" t="s">
        <v>188</v>
      </c>
      <c r="H12" s="284" t="s">
        <v>189</v>
      </c>
    </row>
    <row r="13" spans="1:15">
      <c r="A13" s="2" t="s">
        <v>3</v>
      </c>
      <c r="B13" s="75">
        <v>2023</v>
      </c>
      <c r="D13" s="73" t="s">
        <v>4</v>
      </c>
      <c r="E13" s="42"/>
      <c r="F13" s="42"/>
      <c r="G13" s="42"/>
      <c r="H13" s="42" t="s">
        <v>59</v>
      </c>
    </row>
    <row r="14" spans="1:15" ht="13.5" thickBot="1"/>
    <row r="15" spans="1:15" s="71" customFormat="1" ht="10.5">
      <c r="A15" s="71" t="s">
        <v>79</v>
      </c>
      <c r="B15" s="392" t="s">
        <v>5</v>
      </c>
      <c r="C15" s="163" t="s">
        <v>9</v>
      </c>
      <c r="D15" s="269" t="s">
        <v>10</v>
      </c>
      <c r="E15" s="386" t="s">
        <v>80</v>
      </c>
      <c r="F15" s="375"/>
      <c r="G15" s="375"/>
      <c r="H15" s="387"/>
      <c r="I15" s="269" t="s">
        <v>81</v>
      </c>
      <c r="J15" s="269" t="s">
        <v>82</v>
      </c>
      <c r="K15" s="164" t="s">
        <v>83</v>
      </c>
    </row>
    <row r="16" spans="1:15" s="45" customFormat="1" ht="10.5">
      <c r="B16" s="393"/>
      <c r="C16" s="165" t="s">
        <v>84</v>
      </c>
      <c r="D16" s="83" t="s">
        <v>85</v>
      </c>
      <c r="E16" s="388" t="s">
        <v>86</v>
      </c>
      <c r="F16" s="376"/>
      <c r="G16" s="376"/>
      <c r="H16" s="389"/>
      <c r="I16" s="271" t="s">
        <v>76</v>
      </c>
      <c r="J16" s="271" t="s">
        <v>87</v>
      </c>
      <c r="K16" s="166" t="s">
        <v>88</v>
      </c>
    </row>
    <row r="17" spans="1:13" s="45" customFormat="1" ht="11.25" thickBot="1">
      <c r="B17" s="394"/>
      <c r="C17" s="167" t="s">
        <v>85</v>
      </c>
      <c r="D17" s="270"/>
      <c r="E17" s="390" t="s">
        <v>39</v>
      </c>
      <c r="F17" s="374"/>
      <c r="G17" s="374"/>
      <c r="H17" s="391"/>
      <c r="I17" s="272" t="s">
        <v>39</v>
      </c>
      <c r="J17" s="272" t="s">
        <v>85</v>
      </c>
      <c r="K17" s="168" t="s">
        <v>85</v>
      </c>
    </row>
    <row r="18" spans="1:13">
      <c r="B18" s="76"/>
      <c r="C18" s="77"/>
      <c r="D18" s="78"/>
      <c r="E18" s="383"/>
      <c r="F18" s="384"/>
      <c r="G18" s="384"/>
      <c r="H18" s="385"/>
      <c r="I18" s="78"/>
      <c r="J18" s="77"/>
      <c r="K18" s="79"/>
    </row>
    <row r="19" spans="1:13">
      <c r="B19" s="80" t="s">
        <v>100</v>
      </c>
      <c r="C19" s="81">
        <v>1263426642.77</v>
      </c>
      <c r="D19" s="81">
        <v>1263426642.77</v>
      </c>
      <c r="E19" s="379">
        <v>1263426642.77</v>
      </c>
      <c r="F19" s="380"/>
      <c r="G19" s="380"/>
      <c r="H19" s="381"/>
      <c r="I19" s="82">
        <v>1338515148.8999996</v>
      </c>
      <c r="J19" s="83">
        <f>+D19-E19</f>
        <v>0</v>
      </c>
      <c r="K19" s="84">
        <f t="shared" ref="K19:K24" si="0">+E19-I19</f>
        <v>-75088506.129999638</v>
      </c>
    </row>
    <row r="20" spans="1:13">
      <c r="B20" s="80" t="s">
        <v>99</v>
      </c>
      <c r="C20" s="81">
        <v>21348968.520000003</v>
      </c>
      <c r="D20" s="81">
        <v>21348968.520000003</v>
      </c>
      <c r="E20" s="379">
        <v>21348968.520000003</v>
      </c>
      <c r="F20" s="380"/>
      <c r="G20" s="380"/>
      <c r="H20" s="381"/>
      <c r="I20" s="82">
        <v>21348968.520000003</v>
      </c>
      <c r="J20" s="83">
        <f>+D20-E20</f>
        <v>0</v>
      </c>
      <c r="K20" s="84">
        <f t="shared" si="0"/>
        <v>0</v>
      </c>
    </row>
    <row r="21" spans="1:13">
      <c r="B21" s="80" t="s">
        <v>101</v>
      </c>
      <c r="C21" s="81">
        <v>51891249.689999998</v>
      </c>
      <c r="D21" s="81">
        <v>51938126.030000001</v>
      </c>
      <c r="E21" s="379">
        <v>51938126.030000001</v>
      </c>
      <c r="F21" s="380"/>
      <c r="G21" s="380"/>
      <c r="H21" s="381"/>
      <c r="I21" s="82">
        <v>51938126.030000001</v>
      </c>
      <c r="J21" s="83">
        <f>+D21-E21</f>
        <v>0</v>
      </c>
      <c r="K21" s="84">
        <f t="shared" si="0"/>
        <v>0</v>
      </c>
    </row>
    <row r="22" spans="1:13">
      <c r="B22" s="80" t="s">
        <v>102</v>
      </c>
      <c r="C22" s="81">
        <v>17470172.960000001</v>
      </c>
      <c r="D22" s="81">
        <v>17470172.960000001</v>
      </c>
      <c r="E22" s="379">
        <v>17470172.960000001</v>
      </c>
      <c r="F22" s="380"/>
      <c r="G22" s="380"/>
      <c r="H22" s="381"/>
      <c r="I22" s="82">
        <v>8733400.9600000009</v>
      </c>
      <c r="J22" s="83">
        <f>+D22-E22</f>
        <v>0</v>
      </c>
      <c r="K22" s="84">
        <f t="shared" si="0"/>
        <v>8736772</v>
      </c>
    </row>
    <row r="23" spans="1:13">
      <c r="B23" s="80" t="s">
        <v>182</v>
      </c>
      <c r="C23" s="81">
        <v>0</v>
      </c>
      <c r="D23" s="81">
        <v>0</v>
      </c>
      <c r="E23" s="379">
        <v>0</v>
      </c>
      <c r="F23" s="380"/>
      <c r="G23" s="380"/>
      <c r="H23" s="381"/>
      <c r="I23" s="82">
        <v>0</v>
      </c>
      <c r="J23" s="83">
        <f>+D23-E23</f>
        <v>0</v>
      </c>
      <c r="K23" s="84">
        <f t="shared" si="0"/>
        <v>0</v>
      </c>
    </row>
    <row r="24" spans="1:13">
      <c r="B24" s="80" t="s">
        <v>103</v>
      </c>
      <c r="C24" s="81">
        <v>0</v>
      </c>
      <c r="D24" s="81">
        <v>0</v>
      </c>
      <c r="E24" s="379">
        <v>0</v>
      </c>
      <c r="F24" s="380"/>
      <c r="G24" s="380"/>
      <c r="H24" s="381"/>
      <c r="I24" s="83">
        <v>0</v>
      </c>
      <c r="J24" s="83">
        <f>D24-E24</f>
        <v>0</v>
      </c>
      <c r="K24" s="84">
        <f t="shared" si="0"/>
        <v>0</v>
      </c>
    </row>
    <row r="25" spans="1:13" ht="13.5" thickBot="1">
      <c r="B25" s="85"/>
      <c r="C25" s="83"/>
      <c r="D25" s="83"/>
      <c r="E25" s="402"/>
      <c r="F25" s="403"/>
      <c r="G25" s="403"/>
      <c r="H25" s="404"/>
      <c r="J25" s="83"/>
      <c r="K25" s="84"/>
    </row>
    <row r="26" spans="1:13">
      <c r="B26" s="86" t="s">
        <v>26</v>
      </c>
      <c r="C26" s="87">
        <f>SUM(C19:C25)</f>
        <v>1354137033.9400001</v>
      </c>
      <c r="D26" s="87">
        <f>SUM(D19:D25)</f>
        <v>1354183910.28</v>
      </c>
      <c r="E26" s="399">
        <f>SUM(E19:E25)</f>
        <v>1354183910.28</v>
      </c>
      <c r="F26" s="400"/>
      <c r="G26" s="400"/>
      <c r="H26" s="401"/>
      <c r="I26" s="88">
        <f>SUM(I19:I24)</f>
        <v>1420535644.4099996</v>
      </c>
      <c r="J26" s="87">
        <f>SUM(J19:J25)</f>
        <v>0</v>
      </c>
      <c r="K26" s="89">
        <f>SUM(K19:K25)</f>
        <v>-66351734.129999638</v>
      </c>
    </row>
    <row r="27" spans="1:13" ht="13.5" thickBot="1">
      <c r="B27" s="90"/>
      <c r="C27" s="91"/>
      <c r="D27" s="92"/>
      <c r="E27" s="93"/>
      <c r="F27" s="94"/>
      <c r="G27" s="94"/>
      <c r="H27" s="95"/>
      <c r="I27" s="92"/>
      <c r="J27" s="91"/>
      <c r="K27" s="96"/>
    </row>
    <row r="28" spans="1:13">
      <c r="C28" s="97">
        <f>+'anexo 2 '!I25-2234851.18-'Anexo 2 Bis'!C26</f>
        <v>2372544181.6299996</v>
      </c>
      <c r="D28" s="97">
        <f>+'anexo 2 '!J25-1928773.4-'Anexo 2 Bis'!D26</f>
        <v>2372803383.0699997</v>
      </c>
      <c r="E28" s="398">
        <f>+'anexo 2 '!K25-'Anexo 2 Bis'!E26:H26-1928773.4</f>
        <v>2372803383.0699992</v>
      </c>
      <c r="F28" s="398"/>
      <c r="G28" s="398"/>
      <c r="H28" s="398"/>
      <c r="I28" s="97">
        <f>+'anexo 2 '!L25-1872802.41-'Anexo 2 Bis'!I26</f>
        <v>2297770847.9300003</v>
      </c>
      <c r="J28" s="97"/>
      <c r="K28" s="97">
        <f>+'anexo 2 '!O25-55970.99-'Anexo 2 Bis'!K26</f>
        <v>75032535.139999643</v>
      </c>
      <c r="M28" s="73"/>
    </row>
    <row r="29" spans="1:13">
      <c r="E29" s="358"/>
      <c r="F29" s="358"/>
      <c r="G29" s="358"/>
      <c r="H29" s="358"/>
    </row>
    <row r="30" spans="1:13" s="32" customFormat="1" ht="21" customHeight="1">
      <c r="A30" s="33"/>
      <c r="B30" s="98"/>
      <c r="C30" s="35"/>
      <c r="D30" s="397"/>
      <c r="E30" s="397"/>
      <c r="F30" s="397"/>
      <c r="G30" s="397"/>
      <c r="H30" s="396"/>
      <c r="I30" s="396"/>
      <c r="J30" s="370"/>
      <c r="K30" s="377"/>
    </row>
    <row r="31" spans="1:13" s="32" customFormat="1" ht="9" customHeight="1">
      <c r="A31" s="33"/>
      <c r="B31" s="34"/>
      <c r="C31" s="35"/>
      <c r="D31" s="395"/>
      <c r="E31" s="395"/>
      <c r="F31" s="395"/>
      <c r="G31" s="395"/>
      <c r="H31" s="396"/>
      <c r="I31" s="396"/>
      <c r="J31" s="372"/>
      <c r="K31" s="377"/>
    </row>
    <row r="32" spans="1:13" s="32" customFormat="1" ht="9.75" customHeight="1">
      <c r="A32" s="33"/>
      <c r="B32" s="34"/>
      <c r="C32" s="35"/>
      <c r="D32" s="395"/>
      <c r="E32" s="395"/>
      <c r="F32" s="395"/>
      <c r="G32" s="395"/>
      <c r="H32" s="396"/>
      <c r="I32" s="396"/>
      <c r="J32" s="372"/>
      <c r="K32" s="377"/>
    </row>
    <row r="40" spans="3:3">
      <c r="C40" s="35"/>
    </row>
  </sheetData>
  <mergeCells count="22">
    <mergeCell ref="D32:I32"/>
    <mergeCell ref="J32:K32"/>
    <mergeCell ref="E23:H23"/>
    <mergeCell ref="D30:I30"/>
    <mergeCell ref="J30:K30"/>
    <mergeCell ref="D31:I31"/>
    <mergeCell ref="J31:K31"/>
    <mergeCell ref="E28:H28"/>
    <mergeCell ref="E29:H29"/>
    <mergeCell ref="E26:H26"/>
    <mergeCell ref="E25:H25"/>
    <mergeCell ref="E22:H22"/>
    <mergeCell ref="E24:H24"/>
    <mergeCell ref="E20:H20"/>
    <mergeCell ref="E21:H21"/>
    <mergeCell ref="A7:L7"/>
    <mergeCell ref="E18:H18"/>
    <mergeCell ref="E19:H19"/>
    <mergeCell ref="E15:H15"/>
    <mergeCell ref="E16:H16"/>
    <mergeCell ref="E17:H17"/>
    <mergeCell ref="B15:B17"/>
  </mergeCells>
  <phoneticPr fontId="0" type="noConversion"/>
  <printOptions horizontalCentered="1"/>
  <pageMargins left="0.19685039370078741" right="0" top="1.1811023622047245" bottom="0.98425196850393704" header="0" footer="0"/>
  <pageSetup paperSize="9" scale="53"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sheetPr>
    <tabColor rgb="FF92D050"/>
  </sheetPr>
  <dimension ref="A8:O38"/>
  <sheetViews>
    <sheetView zoomScale="75" workbookViewId="0"/>
  </sheetViews>
  <sheetFormatPr baseColWidth="10" defaultRowHeight="12.75"/>
  <cols>
    <col min="1" max="2" width="11" style="2"/>
    <col min="3" max="3" width="12.25" style="2" customWidth="1"/>
    <col min="4" max="4" width="11" style="2"/>
    <col min="5" max="8" width="3.125" style="2" customWidth="1"/>
    <col min="9" max="9" width="13.5" style="2" customWidth="1"/>
    <col min="10" max="11" width="11" style="2"/>
    <col min="12" max="12" width="13.125" style="2" customWidth="1"/>
    <col min="13" max="16384" width="11" style="2"/>
  </cols>
  <sheetData>
    <row r="8" spans="1:15" ht="15">
      <c r="A8" s="359" t="s">
        <v>0</v>
      </c>
      <c r="B8" s="382"/>
      <c r="C8" s="382"/>
      <c r="D8" s="382"/>
      <c r="E8" s="382"/>
      <c r="F8" s="382"/>
      <c r="G8" s="382"/>
      <c r="H8" s="382"/>
      <c r="I8" s="382"/>
      <c r="J8" s="382"/>
      <c r="K8" s="382"/>
      <c r="L8" s="382"/>
      <c r="M8" s="72"/>
      <c r="N8" s="72"/>
      <c r="O8" s="72"/>
    </row>
    <row r="10" spans="1:15">
      <c r="A10" s="37" t="s">
        <v>67</v>
      </c>
    </row>
    <row r="11" spans="1:15">
      <c r="B11" s="37" t="s">
        <v>68</v>
      </c>
    </row>
    <row r="12" spans="1:15">
      <c r="A12" s="2" t="s">
        <v>132</v>
      </c>
      <c r="K12" s="2" t="s">
        <v>2</v>
      </c>
      <c r="L12" s="74" t="s">
        <v>129</v>
      </c>
    </row>
    <row r="13" spans="1:15">
      <c r="E13" s="284" t="s">
        <v>190</v>
      </c>
      <c r="F13" s="284" t="s">
        <v>187</v>
      </c>
      <c r="G13" s="284" t="s">
        <v>188</v>
      </c>
      <c r="H13" s="284" t="s">
        <v>189</v>
      </c>
    </row>
    <row r="14" spans="1:15">
      <c r="A14" s="2" t="s">
        <v>3</v>
      </c>
      <c r="B14" s="75">
        <v>2023</v>
      </c>
      <c r="D14" s="2" t="s">
        <v>4</v>
      </c>
      <c r="E14" s="99"/>
      <c r="F14" s="99"/>
      <c r="G14" s="99"/>
      <c r="H14" s="99" t="s">
        <v>59</v>
      </c>
    </row>
    <row r="15" spans="1:15" ht="13.5" thickBot="1"/>
    <row r="16" spans="1:15" s="45" customFormat="1" ht="10.5">
      <c r="B16" s="361" t="s">
        <v>5</v>
      </c>
      <c r="C16" s="407" t="s">
        <v>69</v>
      </c>
      <c r="D16" s="407" t="s">
        <v>70</v>
      </c>
      <c r="E16" s="407"/>
      <c r="F16" s="407"/>
      <c r="G16" s="407"/>
      <c r="H16" s="407"/>
      <c r="I16" s="407" t="s">
        <v>71</v>
      </c>
      <c r="J16" s="100" t="s">
        <v>72</v>
      </c>
      <c r="K16" s="407" t="s">
        <v>73</v>
      </c>
      <c r="L16" s="101" t="s">
        <v>74</v>
      </c>
    </row>
    <row r="17" spans="2:12" s="45" customFormat="1" ht="10.5">
      <c r="B17" s="362"/>
      <c r="C17" s="410"/>
      <c r="D17" s="408" t="s">
        <v>16</v>
      </c>
      <c r="E17" s="408"/>
      <c r="F17" s="408"/>
      <c r="G17" s="408"/>
      <c r="H17" s="408"/>
      <c r="I17" s="410"/>
      <c r="J17" s="102" t="s">
        <v>75</v>
      </c>
      <c r="K17" s="410"/>
      <c r="L17" s="103" t="s">
        <v>76</v>
      </c>
    </row>
    <row r="18" spans="2:12" s="45" customFormat="1" ht="10.5">
      <c r="B18" s="362"/>
      <c r="C18" s="410"/>
      <c r="D18" s="410" t="s">
        <v>23</v>
      </c>
      <c r="E18" s="410" t="s">
        <v>24</v>
      </c>
      <c r="F18" s="410"/>
      <c r="G18" s="410"/>
      <c r="H18" s="410"/>
      <c r="I18" s="410"/>
      <c r="J18" s="102" t="s">
        <v>77</v>
      </c>
      <c r="K18" s="410"/>
      <c r="L18" s="103" t="s">
        <v>39</v>
      </c>
    </row>
    <row r="19" spans="2:12" s="45" customFormat="1" ht="11.25" thickBot="1">
      <c r="B19" s="363"/>
      <c r="C19" s="411"/>
      <c r="D19" s="411"/>
      <c r="E19" s="411"/>
      <c r="F19" s="411"/>
      <c r="G19" s="411"/>
      <c r="H19" s="411"/>
      <c r="I19" s="411"/>
      <c r="J19" s="104" t="s">
        <v>39</v>
      </c>
      <c r="K19" s="411"/>
      <c r="L19" s="105"/>
    </row>
    <row r="20" spans="2:12" s="45" customFormat="1" ht="10.5">
      <c r="B20" s="106"/>
      <c r="C20" s="107"/>
      <c r="D20" s="107"/>
      <c r="E20" s="405"/>
      <c r="F20" s="405"/>
      <c r="G20" s="405"/>
      <c r="H20" s="405"/>
      <c r="I20" s="107"/>
      <c r="J20" s="107"/>
      <c r="K20" s="107"/>
      <c r="L20" s="108"/>
    </row>
    <row r="21" spans="2:12" s="45" customFormat="1" ht="10.5">
      <c r="B21" s="109"/>
      <c r="C21" s="110"/>
      <c r="D21" s="110"/>
      <c r="E21" s="406"/>
      <c r="F21" s="406"/>
      <c r="G21" s="406"/>
      <c r="H21" s="406"/>
      <c r="I21" s="110"/>
      <c r="J21" s="110"/>
      <c r="K21" s="110"/>
      <c r="L21" s="111"/>
    </row>
    <row r="22" spans="2:12" s="45" customFormat="1" ht="10.5">
      <c r="B22" s="109"/>
      <c r="C22" s="110"/>
      <c r="D22" s="110"/>
      <c r="E22" s="406"/>
      <c r="F22" s="406"/>
      <c r="G22" s="406"/>
      <c r="H22" s="406"/>
      <c r="I22" s="110"/>
      <c r="J22" s="110"/>
      <c r="K22" s="110"/>
      <c r="L22" s="111"/>
    </row>
    <row r="23" spans="2:12" s="45" customFormat="1" ht="10.5">
      <c r="B23" s="109"/>
      <c r="C23" s="110"/>
      <c r="D23" s="110"/>
      <c r="E23" s="406"/>
      <c r="F23" s="406"/>
      <c r="G23" s="406"/>
      <c r="H23" s="406"/>
      <c r="I23" s="110"/>
      <c r="J23" s="110"/>
      <c r="K23" s="110"/>
      <c r="L23" s="111"/>
    </row>
    <row r="24" spans="2:12" s="45" customFormat="1" ht="10.5">
      <c r="B24" s="109"/>
      <c r="C24" s="110"/>
      <c r="D24" s="110"/>
      <c r="E24" s="406"/>
      <c r="F24" s="406"/>
      <c r="G24" s="406"/>
      <c r="H24" s="406"/>
      <c r="I24" s="110"/>
      <c r="J24" s="110"/>
      <c r="K24" s="110"/>
      <c r="L24" s="111"/>
    </row>
    <row r="25" spans="2:12" s="45" customFormat="1" ht="10.5">
      <c r="B25" s="109"/>
      <c r="C25" s="110"/>
      <c r="D25" s="412" t="s">
        <v>89</v>
      </c>
      <c r="E25" s="413"/>
      <c r="F25" s="413"/>
      <c r="G25" s="413"/>
      <c r="H25" s="413"/>
      <c r="I25" s="414"/>
      <c r="J25" s="110"/>
      <c r="K25" s="110"/>
      <c r="L25" s="111"/>
    </row>
    <row r="26" spans="2:12" s="45" customFormat="1" ht="10.5">
      <c r="B26" s="109"/>
      <c r="C26" s="110"/>
      <c r="D26" s="110"/>
      <c r="E26" s="406"/>
      <c r="F26" s="406"/>
      <c r="G26" s="406"/>
      <c r="H26" s="406"/>
      <c r="I26" s="110"/>
      <c r="J26" s="110"/>
      <c r="K26" s="110"/>
      <c r="L26" s="111"/>
    </row>
    <row r="27" spans="2:12" s="45" customFormat="1" ht="10.5">
      <c r="B27" s="109"/>
      <c r="C27" s="110"/>
      <c r="D27" s="110"/>
      <c r="E27" s="406"/>
      <c r="F27" s="406"/>
      <c r="G27" s="406"/>
      <c r="H27" s="406"/>
      <c r="I27" s="110"/>
      <c r="J27" s="110"/>
      <c r="K27" s="110"/>
      <c r="L27" s="111"/>
    </row>
    <row r="28" spans="2:12" s="45" customFormat="1" ht="10.5">
      <c r="B28" s="109"/>
      <c r="C28" s="110"/>
      <c r="D28" s="110"/>
      <c r="E28" s="406"/>
      <c r="F28" s="406"/>
      <c r="G28" s="406"/>
      <c r="H28" s="406"/>
      <c r="I28" s="110"/>
      <c r="J28" s="110"/>
      <c r="K28" s="110"/>
      <c r="L28" s="111"/>
    </row>
    <row r="29" spans="2:12" s="45" customFormat="1" ht="10.5">
      <c r="B29" s="109"/>
      <c r="C29" s="110"/>
      <c r="D29" s="110"/>
      <c r="E29" s="406"/>
      <c r="F29" s="406"/>
      <c r="G29" s="406"/>
      <c r="H29" s="406"/>
      <c r="I29" s="110"/>
      <c r="J29" s="110"/>
      <c r="K29" s="110"/>
      <c r="L29" s="111"/>
    </row>
    <row r="30" spans="2:12" s="45" customFormat="1" ht="10.5">
      <c r="B30" s="109"/>
      <c r="C30" s="110"/>
      <c r="D30" s="110"/>
      <c r="E30" s="406"/>
      <c r="F30" s="406"/>
      <c r="G30" s="406"/>
      <c r="H30" s="406"/>
      <c r="I30" s="110"/>
      <c r="J30" s="110"/>
      <c r="K30" s="110"/>
      <c r="L30" s="111"/>
    </row>
    <row r="31" spans="2:12" s="45" customFormat="1" ht="10.5">
      <c r="B31" s="109"/>
      <c r="C31" s="110"/>
      <c r="D31" s="110"/>
      <c r="E31" s="406"/>
      <c r="F31" s="406"/>
      <c r="G31" s="406"/>
      <c r="H31" s="406"/>
      <c r="I31" s="110"/>
      <c r="J31" s="110"/>
      <c r="K31" s="110"/>
      <c r="L31" s="111"/>
    </row>
    <row r="32" spans="2:12" s="45" customFormat="1" ht="10.5">
      <c r="B32" s="109"/>
      <c r="C32" s="110"/>
      <c r="D32" s="110"/>
      <c r="E32" s="406"/>
      <c r="F32" s="406"/>
      <c r="G32" s="406"/>
      <c r="H32" s="406"/>
      <c r="I32" s="110"/>
      <c r="J32" s="110"/>
      <c r="K32" s="110"/>
      <c r="L32" s="111"/>
    </row>
    <row r="33" spans="1:12" s="45" customFormat="1" ht="10.5">
      <c r="B33" s="112"/>
      <c r="C33" s="113"/>
      <c r="D33" s="113"/>
      <c r="E33" s="409"/>
      <c r="F33" s="409"/>
      <c r="G33" s="409"/>
      <c r="H33" s="409"/>
      <c r="I33" s="113"/>
      <c r="J33" s="113"/>
      <c r="K33" s="113"/>
      <c r="L33" s="114">
        <v>0</v>
      </c>
    </row>
    <row r="34" spans="1:12" s="45" customFormat="1" ht="11.25" thickBot="1">
      <c r="B34" s="115"/>
      <c r="C34" s="116"/>
      <c r="D34" s="116"/>
      <c r="E34" s="116"/>
      <c r="F34" s="116"/>
      <c r="G34" s="116"/>
      <c r="H34" s="116"/>
      <c r="I34" s="116"/>
      <c r="J34" s="116"/>
      <c r="K34" s="116"/>
      <c r="L34" s="117"/>
    </row>
    <row r="35" spans="1:12" s="45" customFormat="1" ht="10.5"/>
    <row r="36" spans="1:12" s="32" customFormat="1" ht="21" customHeight="1">
      <c r="A36" s="33"/>
      <c r="B36" s="98"/>
      <c r="D36" s="397"/>
      <c r="E36" s="397"/>
      <c r="F36" s="397"/>
      <c r="G36" s="397"/>
      <c r="H36" s="396"/>
      <c r="I36" s="396"/>
      <c r="J36" s="397"/>
      <c r="K36" s="396"/>
    </row>
    <row r="37" spans="1:12" s="32" customFormat="1" ht="9" customHeight="1">
      <c r="A37" s="33"/>
      <c r="B37" s="34"/>
      <c r="D37" s="395"/>
      <c r="E37" s="395"/>
      <c r="F37" s="395"/>
      <c r="G37" s="395"/>
      <c r="H37" s="396"/>
      <c r="I37" s="396"/>
      <c r="J37" s="395"/>
      <c r="K37" s="396"/>
    </row>
    <row r="38" spans="1:12" s="32" customFormat="1" ht="9.75" customHeight="1">
      <c r="A38" s="33"/>
      <c r="B38" s="34"/>
      <c r="D38" s="395"/>
      <c r="E38" s="395"/>
      <c r="F38" s="395"/>
      <c r="G38" s="395"/>
      <c r="H38" s="396"/>
      <c r="I38" s="396"/>
      <c r="J38" s="395"/>
      <c r="K38" s="396"/>
    </row>
  </sheetData>
  <mergeCells count="29">
    <mergeCell ref="D37:I37"/>
    <mergeCell ref="J37:K37"/>
    <mergeCell ref="D38:I38"/>
    <mergeCell ref="J38:K38"/>
    <mergeCell ref="I16:I19"/>
    <mergeCell ref="K16:K19"/>
    <mergeCell ref="E24:H24"/>
    <mergeCell ref="E26:H26"/>
    <mergeCell ref="D25:I25"/>
    <mergeCell ref="E31:H31"/>
    <mergeCell ref="E27:H27"/>
    <mergeCell ref="E28:H28"/>
    <mergeCell ref="E29:H29"/>
    <mergeCell ref="A8:L8"/>
    <mergeCell ref="D36:I36"/>
    <mergeCell ref="J36:K36"/>
    <mergeCell ref="E20:H20"/>
    <mergeCell ref="E21:H21"/>
    <mergeCell ref="E22:H22"/>
    <mergeCell ref="D16:H16"/>
    <mergeCell ref="D17:H17"/>
    <mergeCell ref="E30:H30"/>
    <mergeCell ref="E23:H23"/>
    <mergeCell ref="E32:H32"/>
    <mergeCell ref="E33:H33"/>
    <mergeCell ref="B16:B19"/>
    <mergeCell ref="C16:C19"/>
    <mergeCell ref="D18:D19"/>
    <mergeCell ref="E18:H19"/>
  </mergeCells>
  <phoneticPr fontId="0" type="noConversion"/>
  <printOptions horizontalCentered="1"/>
  <pageMargins left="1.1811023622047245" right="0.74803149606299213" top="0.78740157480314965" bottom="0.78740157480314965" header="0" footer="0"/>
  <pageSetup paperSize="9"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sheetPr>
    <tabColor rgb="FF92D050"/>
    <pageSetUpPr fitToPage="1"/>
  </sheetPr>
  <dimension ref="A7:P38"/>
  <sheetViews>
    <sheetView topLeftCell="A19" zoomScale="106" zoomScaleNormal="106" workbookViewId="0">
      <selection activeCell="L20" sqref="L20:P25"/>
    </sheetView>
  </sheetViews>
  <sheetFormatPr baseColWidth="10" defaultColWidth="10" defaultRowHeight="12.75"/>
  <cols>
    <col min="1" max="1" width="9.25" style="27" customWidth="1"/>
    <col min="2" max="2" width="5.875" style="27" customWidth="1"/>
    <col min="3" max="3" width="26" style="26" customWidth="1"/>
    <col min="4" max="4" width="3.5" style="26" customWidth="1"/>
    <col min="5" max="5" width="2.625" style="26" customWidth="1"/>
    <col min="6" max="6" width="3.125" style="26" customWidth="1"/>
    <col min="7" max="7" width="3.375" style="26" customWidth="1"/>
    <col min="8" max="8" width="13.375" style="26" customWidth="1"/>
    <col min="9" max="9" width="13.75" style="26" customWidth="1"/>
    <col min="10" max="10" width="16.875" style="26" customWidth="1"/>
    <col min="11" max="11" width="9" style="26" customWidth="1"/>
    <col min="12" max="16384" width="10" style="26"/>
  </cols>
  <sheetData>
    <row r="7" spans="1:16" ht="15">
      <c r="A7" s="415" t="s">
        <v>0</v>
      </c>
      <c r="B7" s="415"/>
      <c r="C7" s="416"/>
      <c r="D7" s="416"/>
      <c r="E7" s="416"/>
      <c r="F7" s="416"/>
      <c r="G7" s="416"/>
      <c r="H7" s="416"/>
      <c r="I7" s="416"/>
      <c r="J7" s="416"/>
      <c r="K7" s="416"/>
      <c r="L7" s="27"/>
      <c r="M7" s="27"/>
      <c r="N7" s="27"/>
      <c r="O7" s="27"/>
      <c r="P7" s="27"/>
    </row>
    <row r="8" spans="1:16" s="29" customFormat="1">
      <c r="A8" s="26"/>
      <c r="B8" s="26"/>
      <c r="C8" s="26"/>
      <c r="D8" s="26"/>
      <c r="E8" s="26"/>
      <c r="F8" s="26"/>
      <c r="G8" s="26"/>
      <c r="H8" s="26"/>
      <c r="I8" s="26"/>
      <c r="J8" s="26"/>
      <c r="K8" s="26"/>
      <c r="L8" s="26"/>
      <c r="M8" s="26"/>
      <c r="N8" s="26"/>
      <c r="O8" s="26"/>
      <c r="P8" s="26"/>
    </row>
    <row r="9" spans="1:16" s="29" customFormat="1">
      <c r="A9" s="417" t="s">
        <v>28</v>
      </c>
      <c r="B9" s="417"/>
      <c r="C9" s="418"/>
      <c r="D9" s="418"/>
      <c r="E9" s="418"/>
      <c r="F9" s="418"/>
      <c r="G9" s="418"/>
      <c r="H9" s="418"/>
      <c r="I9" s="418"/>
      <c r="J9" s="418"/>
      <c r="K9" s="418"/>
      <c r="L9" s="26"/>
      <c r="M9" s="26"/>
      <c r="N9" s="26"/>
      <c r="O9" s="26"/>
      <c r="P9" s="26"/>
    </row>
    <row r="10" spans="1:16">
      <c r="A10" s="26"/>
      <c r="B10" s="26"/>
      <c r="C10" s="30"/>
    </row>
    <row r="11" spans="1:16">
      <c r="A11" s="118" t="s">
        <v>128</v>
      </c>
      <c r="B11" s="119"/>
      <c r="C11" s="120"/>
      <c r="D11" s="285" t="s">
        <v>190</v>
      </c>
      <c r="E11" s="285" t="s">
        <v>187</v>
      </c>
      <c r="F11" s="285" t="s">
        <v>188</v>
      </c>
      <c r="G11" s="285" t="s">
        <v>189</v>
      </c>
      <c r="H11" s="120"/>
      <c r="I11" s="121" t="s">
        <v>29</v>
      </c>
      <c r="J11" s="122" t="s">
        <v>129</v>
      </c>
    </row>
    <row r="12" spans="1:16">
      <c r="A12" s="119" t="s">
        <v>30</v>
      </c>
      <c r="B12" s="123">
        <v>2023</v>
      </c>
      <c r="C12" s="124" t="s">
        <v>31</v>
      </c>
      <c r="D12" s="125"/>
      <c r="E12" s="125"/>
      <c r="F12" s="125"/>
      <c r="G12" s="125" t="s">
        <v>59</v>
      </c>
      <c r="H12" s="121"/>
      <c r="I12" s="121"/>
      <c r="J12" s="121"/>
      <c r="K12" s="121"/>
    </row>
    <row r="13" spans="1:16">
      <c r="A13" s="119"/>
      <c r="B13" s="119"/>
      <c r="C13" s="124"/>
      <c r="D13" s="121"/>
      <c r="E13" s="121"/>
      <c r="F13" s="121"/>
      <c r="G13" s="121"/>
      <c r="H13" s="121"/>
      <c r="I13" s="121"/>
      <c r="J13" s="121"/>
      <c r="K13" s="121"/>
    </row>
    <row r="14" spans="1:16">
      <c r="A14" s="126"/>
      <c r="B14" s="126"/>
    </row>
    <row r="15" spans="1:16">
      <c r="A15" s="127"/>
      <c r="B15" s="128"/>
      <c r="C15" s="129"/>
      <c r="D15" s="128"/>
      <c r="E15" s="128"/>
      <c r="F15" s="128"/>
      <c r="G15" s="128"/>
      <c r="H15" s="130" t="s">
        <v>32</v>
      </c>
      <c r="I15" s="128" t="s">
        <v>33</v>
      </c>
      <c r="J15" s="131" t="s">
        <v>34</v>
      </c>
      <c r="K15" s="281"/>
    </row>
    <row r="16" spans="1:16">
      <c r="A16" s="132"/>
      <c r="B16" s="133"/>
      <c r="C16" s="134" t="s">
        <v>35</v>
      </c>
      <c r="D16" s="134"/>
      <c r="E16" s="134"/>
      <c r="F16" s="134"/>
      <c r="G16" s="134"/>
      <c r="H16" s="135" t="s">
        <v>36</v>
      </c>
      <c r="I16" s="133" t="s">
        <v>37</v>
      </c>
      <c r="J16" s="135" t="s">
        <v>38</v>
      </c>
      <c r="K16" s="281"/>
    </row>
    <row r="17" spans="1:13">
      <c r="A17" s="136"/>
      <c r="B17" s="137"/>
      <c r="C17" s="138"/>
      <c r="D17" s="138"/>
      <c r="E17" s="138"/>
      <c r="F17" s="138"/>
      <c r="G17" s="138"/>
      <c r="H17" s="139" t="s">
        <v>39</v>
      </c>
      <c r="I17" s="137" t="s">
        <v>4</v>
      </c>
      <c r="J17" s="140" t="s">
        <v>40</v>
      </c>
      <c r="K17" s="281"/>
      <c r="L17" s="141"/>
      <c r="M17" s="141"/>
    </row>
    <row r="18" spans="1:13">
      <c r="A18" s="132"/>
      <c r="B18" s="133"/>
      <c r="C18" s="142"/>
      <c r="D18" s="142"/>
      <c r="E18" s="142"/>
      <c r="F18" s="142"/>
      <c r="G18" s="142"/>
      <c r="H18" s="143"/>
      <c r="I18" s="143"/>
      <c r="J18" s="143"/>
      <c r="K18" s="281"/>
      <c r="L18" s="141"/>
      <c r="M18" s="141"/>
    </row>
    <row r="19" spans="1:13">
      <c r="A19" s="132" t="s">
        <v>41</v>
      </c>
      <c r="B19" s="144">
        <v>1</v>
      </c>
      <c r="C19" s="142" t="s">
        <v>42</v>
      </c>
      <c r="D19" s="145"/>
      <c r="E19" s="145"/>
      <c r="F19" s="145"/>
      <c r="G19" s="146"/>
      <c r="H19" s="147">
        <f>+'anexo 3 '!L33</f>
        <v>0</v>
      </c>
      <c r="I19" s="147">
        <v>0</v>
      </c>
      <c r="J19" s="147">
        <f>+H19-I19</f>
        <v>0</v>
      </c>
      <c r="K19" s="281"/>
      <c r="L19" s="141"/>
      <c r="M19" s="141"/>
    </row>
    <row r="20" spans="1:13">
      <c r="A20" s="132" t="s">
        <v>43</v>
      </c>
      <c r="B20" s="144">
        <v>2</v>
      </c>
      <c r="C20" s="148" t="s">
        <v>44</v>
      </c>
      <c r="D20" s="145"/>
      <c r="E20" s="145"/>
      <c r="F20" s="145"/>
      <c r="G20" s="146"/>
      <c r="H20" s="149">
        <f>+SUM('Anexo 2 Bis'!D19:D21)</f>
        <v>1336713737.3199999</v>
      </c>
      <c r="I20" s="149">
        <f>+'Anexo I Programacion Financiera'!K23</f>
        <v>-1045392934.55</v>
      </c>
      <c r="J20" s="149">
        <f>+H20-I20</f>
        <v>2382106671.8699999</v>
      </c>
      <c r="L20" s="291"/>
      <c r="M20" s="150"/>
    </row>
    <row r="21" spans="1:13">
      <c r="A21" s="132" t="s">
        <v>45</v>
      </c>
      <c r="B21" s="144">
        <v>3</v>
      </c>
      <c r="C21" s="148" t="s">
        <v>46</v>
      </c>
      <c r="D21" s="145"/>
      <c r="E21" s="145"/>
      <c r="F21" s="145"/>
      <c r="G21" s="146"/>
      <c r="H21" s="147">
        <f>+H19-H20</f>
        <v>-1336713737.3199999</v>
      </c>
      <c r="I21" s="147">
        <f>+I19-I20</f>
        <v>1045392934.55</v>
      </c>
      <c r="J21" s="147">
        <f>+J19-J20</f>
        <v>-2382106671.8699999</v>
      </c>
      <c r="L21" s="281"/>
    </row>
    <row r="22" spans="1:13">
      <c r="A22" s="132" t="s">
        <v>47</v>
      </c>
      <c r="B22" s="144">
        <v>4</v>
      </c>
      <c r="C22" s="148" t="s">
        <v>48</v>
      </c>
      <c r="D22" s="151"/>
      <c r="E22" s="151"/>
      <c r="F22" s="151"/>
      <c r="G22" s="152"/>
      <c r="H22" s="153">
        <v>0</v>
      </c>
      <c r="I22" s="147">
        <v>0</v>
      </c>
      <c r="J22" s="147">
        <f>+H22-I22</f>
        <v>0</v>
      </c>
      <c r="L22" s="281"/>
    </row>
    <row r="23" spans="1:13">
      <c r="A23" s="132" t="s">
        <v>49</v>
      </c>
      <c r="B23" s="144">
        <v>5</v>
      </c>
      <c r="C23" s="148" t="s">
        <v>50</v>
      </c>
      <c r="D23" s="145"/>
      <c r="E23" s="145"/>
      <c r="F23" s="145"/>
      <c r="G23" s="146"/>
      <c r="H23" s="149">
        <f>+SUM('Anexo 2 Bis'!D22:D23)</f>
        <v>17470172.960000001</v>
      </c>
      <c r="I23" s="149">
        <f>+'Anexo I Programacion Financiera'!K26</f>
        <v>0</v>
      </c>
      <c r="J23" s="149">
        <f>+H23-I23</f>
        <v>17470172.960000001</v>
      </c>
      <c r="L23" s="291"/>
    </row>
    <row r="24" spans="1:13">
      <c r="A24" s="132" t="s">
        <v>51</v>
      </c>
      <c r="B24" s="144">
        <v>6</v>
      </c>
      <c r="C24" s="148" t="s">
        <v>52</v>
      </c>
      <c r="D24" s="145"/>
      <c r="E24" s="145"/>
      <c r="F24" s="145"/>
      <c r="G24" s="146"/>
      <c r="H24" s="147">
        <f>+H21+H22-H23</f>
        <v>-1354183910.28</v>
      </c>
      <c r="I24" s="147">
        <f>+I21+I22-I23</f>
        <v>1045392934.55</v>
      </c>
      <c r="J24" s="147">
        <f>+J21+J22-J23</f>
        <v>-2399576844.8299999</v>
      </c>
      <c r="K24" s="281"/>
    </row>
    <row r="25" spans="1:13">
      <c r="A25" s="132"/>
      <c r="B25" s="144">
        <v>7</v>
      </c>
      <c r="C25" s="148" t="s">
        <v>97</v>
      </c>
      <c r="D25" s="145"/>
      <c r="E25" s="145"/>
      <c r="F25" s="145"/>
      <c r="G25" s="146"/>
      <c r="H25" s="147">
        <f>+H19+H22</f>
        <v>0</v>
      </c>
      <c r="I25" s="147">
        <f>+I19-I22</f>
        <v>0</v>
      </c>
      <c r="J25" s="147">
        <f>+J19-J22</f>
        <v>0</v>
      </c>
      <c r="K25" s="281"/>
    </row>
    <row r="26" spans="1:13">
      <c r="A26" s="132"/>
      <c r="B26" s="144">
        <v>8</v>
      </c>
      <c r="C26" s="148" t="s">
        <v>98</v>
      </c>
      <c r="D26" s="145"/>
      <c r="E26" s="145"/>
      <c r="F26" s="145"/>
      <c r="G26" s="146"/>
      <c r="H26" s="149">
        <f>+H20+H23</f>
        <v>1354183910.28</v>
      </c>
      <c r="I26" s="149">
        <f>+I20+I23</f>
        <v>-1045392934.55</v>
      </c>
      <c r="J26" s="149">
        <f>+J20+J23</f>
        <v>2399576844.8299999</v>
      </c>
      <c r="K26" s="281"/>
    </row>
    <row r="27" spans="1:13">
      <c r="A27" s="132" t="s">
        <v>53</v>
      </c>
      <c r="B27" s="144">
        <v>9</v>
      </c>
      <c r="C27" s="148" t="s">
        <v>54</v>
      </c>
      <c r="D27" s="145"/>
      <c r="E27" s="145"/>
      <c r="F27" s="145"/>
      <c r="G27" s="146"/>
      <c r="H27" s="147">
        <v>0</v>
      </c>
      <c r="I27" s="147">
        <v>0</v>
      </c>
      <c r="J27" s="147">
        <f>+H27-I27</f>
        <v>0</v>
      </c>
      <c r="K27" s="281"/>
    </row>
    <row r="28" spans="1:13">
      <c r="A28" s="132" t="s">
        <v>55</v>
      </c>
      <c r="B28" s="144">
        <v>10</v>
      </c>
      <c r="C28" s="148" t="s">
        <v>56</v>
      </c>
      <c r="D28" s="145"/>
      <c r="E28" s="145"/>
      <c r="F28" s="145"/>
      <c r="G28" s="146"/>
      <c r="H28" s="147">
        <v>0</v>
      </c>
      <c r="I28" s="147">
        <v>0</v>
      </c>
      <c r="J28" s="147">
        <f>+H28-I28</f>
        <v>0</v>
      </c>
      <c r="K28" s="281"/>
    </row>
    <row r="29" spans="1:13">
      <c r="A29" s="132" t="s">
        <v>57</v>
      </c>
      <c r="B29" s="144">
        <v>11</v>
      </c>
      <c r="C29" s="148" t="s">
        <v>58</v>
      </c>
      <c r="D29" s="145"/>
      <c r="E29" s="145"/>
      <c r="F29" s="145"/>
      <c r="G29" s="146"/>
      <c r="H29" s="149">
        <f>+H24+H27-H28</f>
        <v>-1354183910.28</v>
      </c>
      <c r="I29" s="149">
        <f>+I24+I27-I28</f>
        <v>1045392934.55</v>
      </c>
      <c r="J29" s="149">
        <f>+J24+J27-J28</f>
        <v>-2399576844.8299999</v>
      </c>
      <c r="K29" s="281"/>
    </row>
    <row r="30" spans="1:13">
      <c r="A30" s="132" t="s">
        <v>59</v>
      </c>
      <c r="B30" s="144">
        <v>12</v>
      </c>
      <c r="C30" s="148" t="s">
        <v>60</v>
      </c>
      <c r="D30" s="145"/>
      <c r="E30" s="145"/>
      <c r="F30" s="145"/>
      <c r="G30" s="146"/>
      <c r="H30" s="147">
        <v>0</v>
      </c>
      <c r="I30" s="147">
        <v>0</v>
      </c>
      <c r="J30" s="147">
        <f>+H30-I30</f>
        <v>0</v>
      </c>
      <c r="K30" s="281"/>
    </row>
    <row r="31" spans="1:13">
      <c r="A31" s="132" t="s">
        <v>61</v>
      </c>
      <c r="B31" s="144">
        <v>13</v>
      </c>
      <c r="C31" s="148" t="s">
        <v>62</v>
      </c>
      <c r="D31" s="145"/>
      <c r="E31" s="145"/>
      <c r="F31" s="145"/>
      <c r="G31" s="146"/>
      <c r="H31" s="147">
        <f>+'Anexo 2 Bis'!D24</f>
        <v>0</v>
      </c>
      <c r="I31" s="147">
        <v>0</v>
      </c>
      <c r="J31" s="147">
        <f>+H31-I31</f>
        <v>0</v>
      </c>
      <c r="K31" s="281"/>
    </row>
    <row r="32" spans="1:13">
      <c r="A32" s="132" t="s">
        <v>63</v>
      </c>
      <c r="B32" s="144">
        <v>14</v>
      </c>
      <c r="C32" s="148" t="s">
        <v>64</v>
      </c>
      <c r="D32" s="145"/>
      <c r="E32" s="145"/>
      <c r="F32" s="145"/>
      <c r="G32" s="146"/>
      <c r="H32" s="147">
        <f>+H30-H31</f>
        <v>0</v>
      </c>
      <c r="I32" s="147">
        <f>+I30-I31</f>
        <v>0</v>
      </c>
      <c r="J32" s="147">
        <f>+J30-J31</f>
        <v>0</v>
      </c>
      <c r="K32" s="281"/>
    </row>
    <row r="33" spans="1:12" s="31" customFormat="1">
      <c r="A33" s="154" t="s">
        <v>65</v>
      </c>
      <c r="B33" s="155">
        <v>15</v>
      </c>
      <c r="C33" s="156" t="s">
        <v>66</v>
      </c>
      <c r="D33" s="157"/>
      <c r="E33" s="157"/>
      <c r="F33" s="157"/>
      <c r="G33" s="158"/>
      <c r="H33" s="159">
        <f>+H29+H32</f>
        <v>-1354183910.28</v>
      </c>
      <c r="I33" s="159">
        <f>+I29+I32</f>
        <v>1045392934.55</v>
      </c>
      <c r="J33" s="159">
        <f>+J29+J32</f>
        <v>-2399576844.8299999</v>
      </c>
      <c r="K33" s="281"/>
    </row>
    <row r="34" spans="1:12">
      <c r="K34" s="281"/>
    </row>
    <row r="35" spans="1:12">
      <c r="A35" s="378"/>
      <c r="B35" s="378"/>
      <c r="C35" s="378"/>
      <c r="D35" s="378"/>
      <c r="E35" s="378"/>
      <c r="F35" s="378"/>
      <c r="G35" s="378"/>
      <c r="H35" s="378"/>
      <c r="I35" s="378"/>
      <c r="J35" s="378"/>
      <c r="K35" s="378"/>
      <c r="L35" s="378"/>
    </row>
    <row r="36" spans="1:12" s="32" customFormat="1">
      <c r="A36" s="33"/>
      <c r="B36" s="33"/>
      <c r="C36" s="98"/>
      <c r="D36" s="397"/>
      <c r="E36" s="397"/>
      <c r="F36" s="397"/>
      <c r="G36" s="397"/>
      <c r="H36" s="396"/>
      <c r="I36" s="396"/>
      <c r="J36" s="397"/>
      <c r="K36" s="396"/>
    </row>
    <row r="37" spans="1:12" s="32" customFormat="1">
      <c r="A37" s="33"/>
      <c r="B37" s="33"/>
      <c r="C37" s="34"/>
      <c r="D37" s="395"/>
      <c r="E37" s="395"/>
      <c r="F37" s="395"/>
      <c r="G37" s="395"/>
      <c r="H37" s="396"/>
      <c r="I37" s="396"/>
      <c r="J37" s="395"/>
      <c r="K37" s="396"/>
    </row>
    <row r="38" spans="1:12" s="32" customFormat="1">
      <c r="A38" s="33"/>
      <c r="B38" s="33"/>
      <c r="C38" s="34"/>
      <c r="D38" s="395"/>
      <c r="E38" s="395"/>
      <c r="F38" s="395"/>
      <c r="G38" s="395"/>
      <c r="H38" s="396"/>
      <c r="I38" s="396"/>
      <c r="J38" s="395"/>
      <c r="K38" s="396"/>
    </row>
  </sheetData>
  <mergeCells count="9">
    <mergeCell ref="A7:K7"/>
    <mergeCell ref="A9:K9"/>
    <mergeCell ref="J37:K37"/>
    <mergeCell ref="J38:K38"/>
    <mergeCell ref="D36:I36"/>
    <mergeCell ref="J36:K36"/>
    <mergeCell ref="D37:I37"/>
    <mergeCell ref="D38:I38"/>
    <mergeCell ref="A35:L35"/>
  </mergeCells>
  <phoneticPr fontId="8" type="noConversion"/>
  <pageMargins left="0.78740157480314965" right="0.39370078740157483" top="0.78740157480314965" bottom="0.78740157480314965" header="0" footer="0"/>
  <pageSetup paperSize="9" scale="51" orientation="portrait" horizontalDpi="300" verticalDpi="300" r:id="rId1"/>
  <headerFooter alignWithMargins="0"/>
  <rowBreaks count="1" manualBreakCount="1">
    <brk id="33" max="16383" man="1"/>
  </rowBreaks>
  <drawing r:id="rId2"/>
  <legacyDrawing r:id="rId3"/>
  <oleObjects>
    <oleObject progId="PBrush" shapeId="2049" r:id="rId4"/>
  </oleObjects>
</worksheet>
</file>

<file path=xl/worksheets/sheet6.xml><?xml version="1.0" encoding="utf-8"?>
<worksheet xmlns="http://schemas.openxmlformats.org/spreadsheetml/2006/main" xmlns:r="http://schemas.openxmlformats.org/officeDocument/2006/relationships">
  <sheetPr>
    <tabColor rgb="FF92D050"/>
    <pageSetUpPr fitToPage="1"/>
  </sheetPr>
  <dimension ref="A1:K31"/>
  <sheetViews>
    <sheetView topLeftCell="A5" zoomScale="90" zoomScaleNormal="90" workbookViewId="0">
      <selection activeCell="K17" sqref="K17"/>
    </sheetView>
  </sheetViews>
  <sheetFormatPr baseColWidth="10" defaultRowHeight="12.75"/>
  <cols>
    <col min="1" max="1" width="9.125" style="2" customWidth="1"/>
    <col min="2" max="2" width="5.75" style="2" customWidth="1"/>
    <col min="3" max="3" width="11" style="2"/>
    <col min="4" max="4" width="3.125" style="2" customWidth="1"/>
    <col min="5" max="5" width="3.5" style="2" customWidth="1"/>
    <col min="6" max="7" width="2.625" style="2" customWidth="1"/>
    <col min="8" max="8" width="18" style="73" customWidth="1"/>
    <col min="9" max="9" width="5.375" style="73" customWidth="1"/>
    <col min="10" max="10" width="13.625" style="73" customWidth="1"/>
    <col min="11" max="11" width="16.375" style="73" customWidth="1"/>
    <col min="12" max="16384" width="11" style="2"/>
  </cols>
  <sheetData>
    <row r="1" spans="1:11" ht="101.25" customHeight="1">
      <c r="A1" s="415" t="s">
        <v>0</v>
      </c>
      <c r="B1" s="415"/>
      <c r="C1" s="416"/>
      <c r="D1" s="416"/>
      <c r="E1" s="416"/>
      <c r="F1" s="416"/>
      <c r="G1" s="416"/>
      <c r="H1" s="416"/>
      <c r="I1" s="416"/>
      <c r="J1" s="416"/>
      <c r="K1" s="416"/>
    </row>
    <row r="2" spans="1:11">
      <c r="A2" s="26"/>
      <c r="B2" s="26"/>
      <c r="C2" s="26"/>
      <c r="D2" s="26"/>
      <c r="E2" s="26"/>
      <c r="F2" s="26"/>
      <c r="G2" s="26"/>
      <c r="H2" s="28"/>
      <c r="I2" s="28"/>
      <c r="J2" s="28"/>
      <c r="K2" s="28"/>
    </row>
    <row r="3" spans="1:11">
      <c r="A3" s="417" t="s">
        <v>127</v>
      </c>
      <c r="B3" s="417"/>
      <c r="C3" s="418"/>
      <c r="D3" s="418"/>
      <c r="E3" s="418"/>
      <c r="F3" s="418"/>
      <c r="G3" s="418"/>
      <c r="H3" s="418"/>
      <c r="I3" s="418"/>
      <c r="J3" s="418"/>
      <c r="K3" s="418"/>
    </row>
    <row r="4" spans="1:11">
      <c r="A4" s="26"/>
      <c r="B4" s="26"/>
      <c r="C4" s="30"/>
      <c r="D4" s="26"/>
      <c r="E4" s="26"/>
      <c r="F4" s="26"/>
      <c r="G4" s="26"/>
      <c r="H4" s="28"/>
      <c r="I4" s="28"/>
      <c r="J4" s="28"/>
      <c r="K4" s="28"/>
    </row>
    <row r="5" spans="1:11">
      <c r="A5" s="118" t="s">
        <v>128</v>
      </c>
      <c r="B5" s="119"/>
      <c r="C5" s="120"/>
      <c r="D5" s="120"/>
      <c r="E5" s="120"/>
      <c r="F5" s="120"/>
      <c r="G5" s="120"/>
      <c r="H5" s="160"/>
      <c r="I5" s="161"/>
      <c r="J5" s="162" t="s">
        <v>29</v>
      </c>
      <c r="K5" s="160" t="s">
        <v>129</v>
      </c>
    </row>
    <row r="6" spans="1:11">
      <c r="A6" s="118"/>
      <c r="B6" s="119"/>
      <c r="C6" s="120"/>
      <c r="D6" s="286" t="s">
        <v>190</v>
      </c>
      <c r="E6" s="286" t="s">
        <v>187</v>
      </c>
      <c r="F6" s="286" t="s">
        <v>188</v>
      </c>
      <c r="G6" s="286" t="s">
        <v>189</v>
      </c>
      <c r="H6" s="160"/>
      <c r="I6" s="161"/>
      <c r="J6" s="162"/>
      <c r="K6" s="160"/>
    </row>
    <row r="7" spans="1:11">
      <c r="A7" s="118" t="s">
        <v>174</v>
      </c>
      <c r="B7" s="123">
        <v>2023</v>
      </c>
      <c r="C7" s="124" t="s">
        <v>31</v>
      </c>
      <c r="D7" s="125"/>
      <c r="E7" s="125"/>
      <c r="F7" s="125"/>
      <c r="G7" s="125" t="s">
        <v>59</v>
      </c>
      <c r="H7" s="161"/>
      <c r="I7" s="161"/>
      <c r="J7" s="161"/>
      <c r="K7" s="161"/>
    </row>
    <row r="8" spans="1:11" ht="13.5" thickBot="1"/>
    <row r="9" spans="1:11">
      <c r="A9" s="45"/>
      <c r="B9" s="424" t="s">
        <v>35</v>
      </c>
      <c r="C9" s="425"/>
      <c r="D9" s="425"/>
      <c r="E9" s="425"/>
      <c r="F9" s="425"/>
      <c r="G9" s="426"/>
      <c r="H9" s="163" t="s">
        <v>104</v>
      </c>
      <c r="I9" s="387" t="s">
        <v>106</v>
      </c>
      <c r="J9" s="386"/>
      <c r="K9" s="164" t="s">
        <v>110</v>
      </c>
    </row>
    <row r="10" spans="1:11">
      <c r="A10" s="45"/>
      <c r="B10" s="427"/>
      <c r="C10" s="428"/>
      <c r="D10" s="428"/>
      <c r="E10" s="428"/>
      <c r="F10" s="428"/>
      <c r="G10" s="429"/>
      <c r="H10" s="165" t="s">
        <v>105</v>
      </c>
      <c r="I10" s="389" t="s">
        <v>107</v>
      </c>
      <c r="J10" s="388"/>
      <c r="K10" s="166" t="s">
        <v>111</v>
      </c>
    </row>
    <row r="11" spans="1:11" ht="13.5" thickBot="1">
      <c r="A11" s="45"/>
      <c r="B11" s="430"/>
      <c r="C11" s="431"/>
      <c r="D11" s="431"/>
      <c r="E11" s="431"/>
      <c r="F11" s="431"/>
      <c r="G11" s="432"/>
      <c r="H11" s="167" t="s">
        <v>109</v>
      </c>
      <c r="I11" s="391" t="s">
        <v>108</v>
      </c>
      <c r="J11" s="390"/>
      <c r="K11" s="168" t="s">
        <v>109</v>
      </c>
    </row>
    <row r="12" spans="1:11">
      <c r="A12" s="169">
        <v>1</v>
      </c>
      <c r="B12" s="436" t="s">
        <v>112</v>
      </c>
      <c r="C12" s="425"/>
      <c r="D12" s="425"/>
      <c r="E12" s="425"/>
      <c r="F12" s="425"/>
      <c r="G12" s="426"/>
      <c r="H12" s="170">
        <f>+SUM(H13:H18)</f>
        <v>75088506.129999995</v>
      </c>
      <c r="I12" s="434">
        <f>+SUM(I13:J18)</f>
        <v>-75088506.129999638</v>
      </c>
      <c r="J12" s="434"/>
      <c r="K12" s="171">
        <f>+SUM(K13:K18)</f>
        <v>3.5762786865234375E-7</v>
      </c>
    </row>
    <row r="13" spans="1:11">
      <c r="A13" s="169">
        <v>2</v>
      </c>
      <c r="B13" s="433" t="s">
        <v>113</v>
      </c>
      <c r="C13" s="428"/>
      <c r="D13" s="428"/>
      <c r="E13" s="428"/>
      <c r="F13" s="428"/>
      <c r="G13" s="429"/>
      <c r="H13" s="55">
        <v>75088506.129999995</v>
      </c>
      <c r="I13" s="369">
        <f>+'Anexo 2 Bis'!K19</f>
        <v>-75088506.129999638</v>
      </c>
      <c r="J13" s="369"/>
      <c r="K13" s="56">
        <f t="shared" ref="K13:K18" si="0">+H13+I13</f>
        <v>3.5762786865234375E-7</v>
      </c>
    </row>
    <row r="14" spans="1:11">
      <c r="A14" s="169">
        <v>3</v>
      </c>
      <c r="B14" s="433" t="s">
        <v>114</v>
      </c>
      <c r="C14" s="428"/>
      <c r="D14" s="428"/>
      <c r="E14" s="428"/>
      <c r="F14" s="428"/>
      <c r="G14" s="429"/>
      <c r="H14" s="55">
        <v>0</v>
      </c>
      <c r="I14" s="369">
        <v>0</v>
      </c>
      <c r="J14" s="369"/>
      <c r="K14" s="56">
        <f t="shared" si="0"/>
        <v>0</v>
      </c>
    </row>
    <row r="15" spans="1:11">
      <c r="A15" s="169">
        <v>4</v>
      </c>
      <c r="B15" s="433" t="s">
        <v>115</v>
      </c>
      <c r="C15" s="428"/>
      <c r="D15" s="428"/>
      <c r="E15" s="428"/>
      <c r="F15" s="428"/>
      <c r="G15" s="429"/>
      <c r="H15" s="55">
        <v>0</v>
      </c>
      <c r="I15" s="369">
        <v>0</v>
      </c>
      <c r="J15" s="369"/>
      <c r="K15" s="56">
        <f t="shared" si="0"/>
        <v>0</v>
      </c>
    </row>
    <row r="16" spans="1:11">
      <c r="A16" s="169">
        <v>5</v>
      </c>
      <c r="B16" s="433" t="s">
        <v>116</v>
      </c>
      <c r="C16" s="428"/>
      <c r="D16" s="428"/>
      <c r="E16" s="428"/>
      <c r="F16" s="428"/>
      <c r="G16" s="429"/>
      <c r="H16" s="55">
        <v>0</v>
      </c>
      <c r="I16" s="369">
        <f>+'Anexo 2 Bis'!K21</f>
        <v>0</v>
      </c>
      <c r="J16" s="369"/>
      <c r="K16" s="56">
        <f t="shared" si="0"/>
        <v>0</v>
      </c>
    </row>
    <row r="17" spans="1:11">
      <c r="A17" s="169">
        <v>6</v>
      </c>
      <c r="B17" s="433" t="s">
        <v>117</v>
      </c>
      <c r="C17" s="428"/>
      <c r="D17" s="428"/>
      <c r="E17" s="428"/>
      <c r="F17" s="428"/>
      <c r="G17" s="429"/>
      <c r="H17" s="55">
        <v>0</v>
      </c>
      <c r="I17" s="369">
        <f>+'Anexo 2 Bis'!J23+'Anexo 2 Bis'!K23</f>
        <v>0</v>
      </c>
      <c r="J17" s="369"/>
      <c r="K17" s="56">
        <f t="shared" si="0"/>
        <v>0</v>
      </c>
    </row>
    <row r="18" spans="1:11">
      <c r="A18" s="169">
        <v>9</v>
      </c>
      <c r="B18" s="433" t="s">
        <v>118</v>
      </c>
      <c r="C18" s="428"/>
      <c r="D18" s="428"/>
      <c r="E18" s="428"/>
      <c r="F18" s="428"/>
      <c r="G18" s="429"/>
      <c r="H18" s="55">
        <v>0</v>
      </c>
      <c r="I18" s="369">
        <f>+'Anexo 2 Bis'!J24+'Anexo 2 Bis'!K24</f>
        <v>0</v>
      </c>
      <c r="J18" s="369"/>
      <c r="K18" s="56">
        <f t="shared" si="0"/>
        <v>0</v>
      </c>
    </row>
    <row r="19" spans="1:11">
      <c r="A19" s="169">
        <v>10</v>
      </c>
      <c r="B19" s="437" t="s">
        <v>119</v>
      </c>
      <c r="C19" s="428"/>
      <c r="D19" s="428"/>
      <c r="E19" s="428"/>
      <c r="F19" s="428"/>
      <c r="G19" s="429"/>
      <c r="H19" s="172">
        <f>+SUM(H20:H23)</f>
        <v>0</v>
      </c>
      <c r="I19" s="435">
        <f>+SUM(I20:J23)</f>
        <v>8736772</v>
      </c>
      <c r="J19" s="435"/>
      <c r="K19" s="173">
        <f>+SUM(K20:K23)</f>
        <v>8736772</v>
      </c>
    </row>
    <row r="20" spans="1:11">
      <c r="A20" s="169">
        <v>11</v>
      </c>
      <c r="B20" s="427" t="s">
        <v>120</v>
      </c>
      <c r="C20" s="428"/>
      <c r="D20" s="428"/>
      <c r="E20" s="428"/>
      <c r="F20" s="428"/>
      <c r="G20" s="429"/>
      <c r="H20" s="55">
        <v>0</v>
      </c>
      <c r="I20" s="369">
        <f>+'Anexo 2 Bis'!J22+'Anexo 2 Bis'!K22</f>
        <v>8736772</v>
      </c>
      <c r="J20" s="369"/>
      <c r="K20" s="56">
        <f t="shared" ref="K20:K25" si="1">+H20+I20</f>
        <v>8736772</v>
      </c>
    </row>
    <row r="21" spans="1:11">
      <c r="A21" s="169">
        <v>12</v>
      </c>
      <c r="B21" s="427" t="s">
        <v>121</v>
      </c>
      <c r="C21" s="428"/>
      <c r="D21" s="428"/>
      <c r="E21" s="428"/>
      <c r="F21" s="428"/>
      <c r="G21" s="429"/>
      <c r="H21" s="55">
        <v>0</v>
      </c>
      <c r="I21" s="369">
        <f>+'Anexo 2 Bis'!J23+'Anexo 2 Bis'!K23</f>
        <v>0</v>
      </c>
      <c r="J21" s="369"/>
      <c r="K21" s="56">
        <f t="shared" si="1"/>
        <v>0</v>
      </c>
    </row>
    <row r="22" spans="1:11">
      <c r="A22" s="169">
        <v>13</v>
      </c>
      <c r="B22" s="427" t="s">
        <v>122</v>
      </c>
      <c r="C22" s="428"/>
      <c r="D22" s="428"/>
      <c r="E22" s="428"/>
      <c r="F22" s="428"/>
      <c r="G22" s="429"/>
      <c r="H22" s="55">
        <v>0</v>
      </c>
      <c r="I22" s="369">
        <v>0</v>
      </c>
      <c r="J22" s="369"/>
      <c r="K22" s="56">
        <f t="shared" si="1"/>
        <v>0</v>
      </c>
    </row>
    <row r="23" spans="1:11">
      <c r="A23" s="169">
        <v>16</v>
      </c>
      <c r="B23" s="427" t="s">
        <v>123</v>
      </c>
      <c r="C23" s="428"/>
      <c r="D23" s="428"/>
      <c r="E23" s="428"/>
      <c r="F23" s="428"/>
      <c r="G23" s="429"/>
      <c r="H23" s="55">
        <v>0</v>
      </c>
      <c r="I23" s="369">
        <v>0</v>
      </c>
      <c r="J23" s="369"/>
      <c r="K23" s="56">
        <f t="shared" si="1"/>
        <v>0</v>
      </c>
    </row>
    <row r="24" spans="1:11">
      <c r="A24" s="169">
        <v>17</v>
      </c>
      <c r="B24" s="437" t="s">
        <v>124</v>
      </c>
      <c r="C24" s="428"/>
      <c r="D24" s="428"/>
      <c r="E24" s="428"/>
      <c r="F24" s="428"/>
      <c r="G24" s="429"/>
      <c r="H24" s="172">
        <v>0</v>
      </c>
      <c r="I24" s="435">
        <v>0</v>
      </c>
      <c r="J24" s="435"/>
      <c r="K24" s="173">
        <f t="shared" si="1"/>
        <v>0</v>
      </c>
    </row>
    <row r="25" spans="1:11">
      <c r="A25" s="169">
        <v>18</v>
      </c>
      <c r="B25" s="437" t="s">
        <v>125</v>
      </c>
      <c r="C25" s="428"/>
      <c r="D25" s="428"/>
      <c r="E25" s="428"/>
      <c r="F25" s="428"/>
      <c r="G25" s="429"/>
      <c r="H25" s="172">
        <v>0</v>
      </c>
      <c r="I25" s="435">
        <f>+'Anexo 2 Bis'!K24+'Anexo 2 Bis'!J24</f>
        <v>0</v>
      </c>
      <c r="J25" s="435"/>
      <c r="K25" s="173">
        <f t="shared" si="1"/>
        <v>0</v>
      </c>
    </row>
    <row r="26" spans="1:11">
      <c r="A26" s="45"/>
      <c r="B26" s="437" t="s">
        <v>126</v>
      </c>
      <c r="C26" s="428"/>
      <c r="D26" s="428"/>
      <c r="E26" s="428"/>
      <c r="F26" s="428"/>
      <c r="G26" s="429"/>
      <c r="H26" s="172">
        <f>+H12+H19+H24+H25</f>
        <v>75088506.129999995</v>
      </c>
      <c r="I26" s="435">
        <f>+I12+I19+I24+I25</f>
        <v>-66351734.129999638</v>
      </c>
      <c r="J26" s="435"/>
      <c r="K26" s="173">
        <f>+K12+K19+K24+K25</f>
        <v>8736772.0000003576</v>
      </c>
    </row>
    <row r="27" spans="1:11" ht="13.5" thickBot="1">
      <c r="A27" s="45"/>
      <c r="B27" s="430"/>
      <c r="C27" s="431"/>
      <c r="D27" s="431"/>
      <c r="E27" s="431"/>
      <c r="F27" s="431"/>
      <c r="G27" s="432"/>
      <c r="H27" s="174"/>
      <c r="I27" s="438"/>
      <c r="J27" s="438"/>
      <c r="K27" s="175"/>
    </row>
    <row r="28" spans="1:11" ht="48.75" customHeight="1">
      <c r="C28" s="439"/>
      <c r="D28" s="440"/>
      <c r="E28" s="440"/>
      <c r="F28" s="440"/>
      <c r="G28" s="441"/>
    </row>
    <row r="29" spans="1:11">
      <c r="B29" s="421"/>
      <c r="C29" s="421"/>
      <c r="D29" s="421"/>
      <c r="E29" s="421"/>
      <c r="F29" s="176"/>
      <c r="G29" s="421"/>
      <c r="H29" s="422"/>
      <c r="I29" s="39"/>
      <c r="J29" s="442"/>
      <c r="K29" s="442"/>
    </row>
    <row r="30" spans="1:11" ht="11.25" customHeight="1">
      <c r="B30" s="423"/>
      <c r="C30" s="423"/>
      <c r="D30" s="423"/>
      <c r="E30" s="423"/>
      <c r="F30" s="177"/>
      <c r="G30" s="423"/>
      <c r="H30" s="420"/>
      <c r="I30" s="178"/>
      <c r="J30" s="419"/>
      <c r="K30" s="419"/>
    </row>
    <row r="31" spans="1:11" ht="9.75" customHeight="1">
      <c r="B31" s="420"/>
      <c r="C31" s="420"/>
      <c r="D31" s="420"/>
      <c r="E31" s="420"/>
      <c r="F31" s="179"/>
      <c r="G31" s="420"/>
      <c r="H31" s="420"/>
      <c r="I31" s="178"/>
      <c r="J31" s="419"/>
      <c r="K31" s="419"/>
    </row>
  </sheetData>
  <mergeCells count="48">
    <mergeCell ref="B22:G22"/>
    <mergeCell ref="B23:G23"/>
    <mergeCell ref="B30:E30"/>
    <mergeCell ref="I27:J27"/>
    <mergeCell ref="C28:G28"/>
    <mergeCell ref="B29:E29"/>
    <mergeCell ref="J29:K29"/>
    <mergeCell ref="I26:J26"/>
    <mergeCell ref="B24:G24"/>
    <mergeCell ref="B25:G25"/>
    <mergeCell ref="B26:G26"/>
    <mergeCell ref="B27:G27"/>
    <mergeCell ref="J30:K30"/>
    <mergeCell ref="B18:G18"/>
    <mergeCell ref="B21:G21"/>
    <mergeCell ref="B12:G12"/>
    <mergeCell ref="B13:G13"/>
    <mergeCell ref="B14:G14"/>
    <mergeCell ref="B15:G15"/>
    <mergeCell ref="B19:G19"/>
    <mergeCell ref="B20:G20"/>
    <mergeCell ref="I18:J18"/>
    <mergeCell ref="I19:J19"/>
    <mergeCell ref="I24:J24"/>
    <mergeCell ref="I25:J25"/>
    <mergeCell ref="I20:J20"/>
    <mergeCell ref="I21:J21"/>
    <mergeCell ref="I22:J22"/>
    <mergeCell ref="I23:J23"/>
    <mergeCell ref="I17:J17"/>
    <mergeCell ref="A1:K1"/>
    <mergeCell ref="A3:K3"/>
    <mergeCell ref="I9:J9"/>
    <mergeCell ref="I10:J10"/>
    <mergeCell ref="I11:J11"/>
    <mergeCell ref="B9:G11"/>
    <mergeCell ref="B16:G16"/>
    <mergeCell ref="B17:G17"/>
    <mergeCell ref="I12:J12"/>
    <mergeCell ref="I13:J13"/>
    <mergeCell ref="I14:J14"/>
    <mergeCell ref="I15:J15"/>
    <mergeCell ref="I16:J16"/>
    <mergeCell ref="J31:K31"/>
    <mergeCell ref="B31:E31"/>
    <mergeCell ref="G29:H29"/>
    <mergeCell ref="G30:H30"/>
    <mergeCell ref="G31:H31"/>
  </mergeCells>
  <phoneticPr fontId="7" type="noConversion"/>
  <printOptions horizontalCentered="1"/>
  <pageMargins left="0.59055118110236227" right="0.78740157480314965" top="0.98425196850393704" bottom="0.98425196850393704" header="0" footer="0"/>
  <pageSetup paperSize="9" scale="76"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sheetPr>
    <tabColor rgb="FF92D050"/>
  </sheetPr>
  <dimension ref="A1:U25"/>
  <sheetViews>
    <sheetView workbookViewId="0"/>
  </sheetViews>
  <sheetFormatPr baseColWidth="10" defaultRowHeight="12.75"/>
  <cols>
    <col min="1" max="1" width="4.25" style="2" customWidth="1"/>
    <col min="2" max="2" width="11" style="2"/>
    <col min="3" max="3" width="7.375" style="2" customWidth="1"/>
    <col min="4" max="4" width="14.625" style="2" bestFit="1" customWidth="1"/>
    <col min="5" max="5" width="4.75" style="2" bestFit="1" customWidth="1"/>
    <col min="6" max="6" width="4.875" style="2" bestFit="1" customWidth="1"/>
    <col min="7" max="7" width="3.5" style="2" customWidth="1"/>
    <col min="8" max="9" width="3.625" style="2" customWidth="1"/>
    <col min="10" max="10" width="3.375" style="2" customWidth="1"/>
    <col min="11" max="11" width="16" style="2" customWidth="1"/>
    <col min="12" max="12" width="18" style="2" customWidth="1"/>
    <col min="13" max="13" width="15.375" style="2" customWidth="1"/>
    <col min="14" max="14" width="4.875" style="2" customWidth="1"/>
    <col min="15" max="15" width="2.625" style="2" customWidth="1"/>
    <col min="16" max="16" width="6.5" style="2" bestFit="1" customWidth="1"/>
    <col min="17" max="17" width="12.875" style="2" customWidth="1"/>
    <col min="18" max="18" width="6.625" style="2" bestFit="1" customWidth="1"/>
    <col min="19" max="20" width="9.375" style="2" customWidth="1"/>
    <col min="21" max="21" width="13.875" style="2" customWidth="1"/>
    <col min="22" max="16384" width="11" style="2"/>
  </cols>
  <sheetData>
    <row r="1" spans="1:21" ht="105" customHeight="1" thickBot="1">
      <c r="A1" s="3"/>
      <c r="B1" s="3"/>
      <c r="C1" s="3"/>
      <c r="D1" s="3"/>
      <c r="E1" s="3"/>
      <c r="F1" s="3"/>
      <c r="G1" s="3"/>
      <c r="H1" s="3"/>
      <c r="I1" s="3"/>
      <c r="J1" s="3"/>
      <c r="K1" s="3"/>
      <c r="L1" s="3"/>
      <c r="M1" s="3"/>
      <c r="N1" s="3"/>
    </row>
    <row r="2" spans="1:21" ht="15.75" thickBot="1">
      <c r="A2" s="4"/>
      <c r="B2" s="443" t="s">
        <v>191</v>
      </c>
      <c r="C2" s="444"/>
      <c r="D2" s="444"/>
      <c r="E2" s="444"/>
      <c r="F2" s="444"/>
      <c r="G2" s="444"/>
      <c r="H2" s="444"/>
      <c r="I2" s="444"/>
      <c r="J2" s="444"/>
      <c r="K2" s="444"/>
      <c r="L2" s="444"/>
      <c r="M2" s="444"/>
      <c r="N2" s="445"/>
    </row>
    <row r="3" spans="1:21" ht="15">
      <c r="A3" s="12"/>
      <c r="B3" s="5" t="s">
        <v>152</v>
      </c>
      <c r="C3" s="12"/>
      <c r="D3" s="12"/>
      <c r="E3" s="12"/>
      <c r="F3" s="12"/>
      <c r="G3" s="12"/>
      <c r="H3" s="12"/>
      <c r="I3" s="12"/>
      <c r="J3" s="12"/>
      <c r="K3" s="12"/>
      <c r="L3" s="12"/>
      <c r="M3" s="12"/>
      <c r="N3" s="12"/>
    </row>
    <row r="4" spans="1:21" ht="15">
      <c r="A4" s="12"/>
      <c r="B4" s="5"/>
      <c r="C4" s="12"/>
      <c r="D4" s="12"/>
      <c r="E4" s="12"/>
      <c r="F4" s="12"/>
      <c r="G4" s="12"/>
      <c r="H4" s="12"/>
      <c r="I4" s="12"/>
      <c r="J4" s="12"/>
      <c r="K4" s="12"/>
      <c r="L4" s="12"/>
      <c r="M4" s="12"/>
      <c r="N4" s="12"/>
    </row>
    <row r="5" spans="1:21" ht="15">
      <c r="A5" s="12"/>
      <c r="B5" s="5" t="s">
        <v>151</v>
      </c>
      <c r="C5" s="12"/>
      <c r="D5" s="12"/>
      <c r="E5" s="12"/>
      <c r="F5" s="12"/>
      <c r="G5" s="12"/>
      <c r="H5" s="12"/>
      <c r="I5" s="12"/>
      <c r="J5" s="12"/>
      <c r="K5" s="12"/>
      <c r="L5" s="12"/>
      <c r="M5" s="12"/>
      <c r="N5" s="12"/>
    </row>
    <row r="6" spans="1:21" ht="15.75" thickBot="1">
      <c r="A6" s="12"/>
      <c r="B6" s="5"/>
      <c r="C6" s="5"/>
      <c r="D6" s="12"/>
      <c r="E6" s="12"/>
      <c r="F6" s="12"/>
      <c r="G6" s="12"/>
      <c r="H6" s="12"/>
      <c r="I6" s="12"/>
      <c r="J6" s="12"/>
      <c r="K6" s="12"/>
      <c r="L6" s="12"/>
      <c r="M6" s="12"/>
      <c r="N6" s="12"/>
    </row>
    <row r="7" spans="1:21" ht="15">
      <c r="A7" s="12"/>
      <c r="B7" s="6" t="s">
        <v>172</v>
      </c>
      <c r="C7" s="13"/>
      <c r="D7" s="13"/>
      <c r="E7" s="13"/>
      <c r="F7" s="13"/>
      <c r="G7" s="13"/>
      <c r="H7" s="13"/>
      <c r="I7" s="13"/>
      <c r="J7" s="13"/>
      <c r="K7" s="13"/>
      <c r="L7" s="13"/>
      <c r="M7" s="7" t="s">
        <v>173</v>
      </c>
      <c r="N7" s="8"/>
    </row>
    <row r="8" spans="1:21" ht="15">
      <c r="A8" s="12"/>
      <c r="B8" s="9"/>
      <c r="C8" s="14"/>
      <c r="D8" s="14"/>
      <c r="E8" s="14"/>
      <c r="F8" s="14"/>
      <c r="G8" s="15">
        <v>1</v>
      </c>
      <c r="H8" s="15">
        <v>2</v>
      </c>
      <c r="I8" s="15">
        <v>3</v>
      </c>
      <c r="J8" s="15">
        <v>4</v>
      </c>
      <c r="K8" s="14"/>
      <c r="L8" s="14"/>
      <c r="M8" s="14"/>
      <c r="N8" s="16"/>
    </row>
    <row r="9" spans="1:21" ht="15.75" thickBot="1">
      <c r="A9" s="12"/>
      <c r="B9" s="273" t="s">
        <v>183</v>
      </c>
      <c r="C9" s="17"/>
      <c r="D9" s="17"/>
      <c r="E9" s="10" t="s">
        <v>150</v>
      </c>
      <c r="F9" s="17"/>
      <c r="G9" s="11"/>
      <c r="H9" s="11"/>
      <c r="I9" s="11"/>
      <c r="J9" s="11" t="s">
        <v>59</v>
      </c>
      <c r="K9" s="17"/>
      <c r="L9" s="17"/>
      <c r="M9" s="17"/>
      <c r="N9" s="18"/>
    </row>
    <row r="10" spans="1:21" ht="15.75" customHeight="1" thickBot="1">
      <c r="A10" s="12"/>
      <c r="B10" s="12"/>
      <c r="C10" s="12"/>
      <c r="D10" s="12"/>
      <c r="E10" s="12"/>
      <c r="F10" s="12"/>
      <c r="G10" s="12"/>
      <c r="H10" s="12"/>
      <c r="I10" s="12"/>
      <c r="J10" s="12"/>
      <c r="K10" s="12"/>
      <c r="L10" s="12"/>
      <c r="M10" s="12"/>
      <c r="N10" s="12"/>
    </row>
    <row r="11" spans="1:21" s="20" customFormat="1" ht="15" customHeight="1" thickBot="1">
      <c r="B11" s="460" t="s">
        <v>149</v>
      </c>
      <c r="C11" s="461"/>
      <c r="D11" s="462" t="s">
        <v>148</v>
      </c>
      <c r="E11" s="463"/>
      <c r="F11" s="463"/>
      <c r="G11" s="463"/>
      <c r="H11" s="463"/>
      <c r="I11" s="463"/>
      <c r="J11" s="463"/>
      <c r="K11" s="463"/>
      <c r="L11" s="464"/>
    </row>
    <row r="12" spans="1:21" s="20" customFormat="1" ht="15" customHeight="1">
      <c r="B12" s="462" t="s">
        <v>145</v>
      </c>
      <c r="C12" s="464"/>
      <c r="D12" s="467" t="s">
        <v>144</v>
      </c>
      <c r="E12" s="468"/>
      <c r="F12" s="468"/>
      <c r="G12" s="468"/>
      <c r="H12" s="468"/>
      <c r="I12" s="468"/>
      <c r="J12" s="469"/>
      <c r="K12" s="470" t="s">
        <v>143</v>
      </c>
      <c r="L12" s="470" t="s">
        <v>153</v>
      </c>
    </row>
    <row r="13" spans="1:21" s="20" customFormat="1" ht="30.75" customHeight="1" thickBot="1">
      <c r="B13" s="465"/>
      <c r="C13" s="466"/>
      <c r="D13" s="21" t="s">
        <v>142</v>
      </c>
      <c r="E13" s="22" t="s">
        <v>141</v>
      </c>
      <c r="F13" s="22" t="s">
        <v>140</v>
      </c>
      <c r="G13" s="455" t="s">
        <v>139</v>
      </c>
      <c r="H13" s="472"/>
      <c r="I13" s="472"/>
      <c r="J13" s="473"/>
      <c r="K13" s="471"/>
      <c r="L13" s="471"/>
    </row>
    <row r="14" spans="1:21" s="20" customFormat="1" ht="13.5" thickBot="1">
      <c r="B14" s="475" t="s">
        <v>138</v>
      </c>
      <c r="C14" s="476"/>
      <c r="D14" s="19">
        <v>324</v>
      </c>
      <c r="E14" s="288">
        <v>35</v>
      </c>
      <c r="F14" s="288">
        <v>39</v>
      </c>
      <c r="G14" s="477">
        <f>+D14+E14-F14</f>
        <v>320</v>
      </c>
      <c r="H14" s="478"/>
      <c r="I14" s="478"/>
      <c r="J14" s="479"/>
      <c r="K14" s="289">
        <v>940813230.87000024</v>
      </c>
      <c r="L14" s="290">
        <v>2627999872.4100003</v>
      </c>
    </row>
    <row r="15" spans="1:21" ht="15.75" thickBot="1">
      <c r="B15" s="12"/>
      <c r="C15" s="12"/>
      <c r="D15" s="12"/>
      <c r="E15" s="12"/>
      <c r="F15" s="12"/>
      <c r="G15" s="12"/>
      <c r="H15" s="12"/>
      <c r="I15" s="12"/>
      <c r="J15" s="12"/>
      <c r="K15" s="12"/>
      <c r="L15" s="12"/>
      <c r="M15" s="12"/>
      <c r="N15" s="12"/>
      <c r="O15" s="12"/>
      <c r="P15" s="12"/>
      <c r="Q15" s="12"/>
      <c r="R15" s="12"/>
      <c r="S15" s="12"/>
      <c r="T15" s="12"/>
      <c r="U15" s="12"/>
    </row>
    <row r="16" spans="1:21" ht="15">
      <c r="B16" s="452" t="s">
        <v>149</v>
      </c>
      <c r="C16" s="453"/>
      <c r="D16" s="467" t="s">
        <v>147</v>
      </c>
      <c r="E16" s="468"/>
      <c r="F16" s="468"/>
      <c r="G16" s="468"/>
      <c r="H16" s="468"/>
      <c r="I16" s="468"/>
      <c r="J16" s="468"/>
      <c r="K16" s="468"/>
      <c r="L16" s="474"/>
      <c r="M16" s="12"/>
      <c r="N16" s="12"/>
      <c r="O16" s="12"/>
      <c r="P16" s="12"/>
      <c r="Q16" s="12"/>
      <c r="R16" s="12"/>
      <c r="S16" s="12"/>
      <c r="T16" s="12"/>
      <c r="U16" s="12"/>
    </row>
    <row r="17" spans="2:21" ht="15">
      <c r="B17" s="480" t="s">
        <v>145</v>
      </c>
      <c r="C17" s="481"/>
      <c r="D17" s="482" t="s">
        <v>144</v>
      </c>
      <c r="E17" s="483"/>
      <c r="F17" s="483"/>
      <c r="G17" s="483"/>
      <c r="H17" s="483"/>
      <c r="I17" s="483"/>
      <c r="J17" s="484"/>
      <c r="K17" s="485" t="s">
        <v>143</v>
      </c>
      <c r="L17" s="485" t="s">
        <v>153</v>
      </c>
      <c r="M17" s="12"/>
      <c r="N17" s="12"/>
      <c r="O17" s="12"/>
      <c r="P17" s="12"/>
      <c r="Q17" s="12"/>
      <c r="R17" s="12"/>
      <c r="S17" s="12"/>
      <c r="T17" s="12"/>
      <c r="U17" s="12"/>
    </row>
    <row r="18" spans="2:21" ht="15.75" thickBot="1">
      <c r="B18" s="465"/>
      <c r="C18" s="466"/>
      <c r="D18" s="21" t="s">
        <v>142</v>
      </c>
      <c r="E18" s="22" t="s">
        <v>141</v>
      </c>
      <c r="F18" s="22" t="s">
        <v>140</v>
      </c>
      <c r="G18" s="455" t="s">
        <v>139</v>
      </c>
      <c r="H18" s="472"/>
      <c r="I18" s="472"/>
      <c r="J18" s="473"/>
      <c r="K18" s="471"/>
      <c r="L18" s="471"/>
    </row>
    <row r="19" spans="2:21" ht="13.5" thickBot="1">
      <c r="B19" s="475" t="s">
        <v>138</v>
      </c>
      <c r="C19" s="476"/>
      <c r="D19" s="19">
        <v>117</v>
      </c>
      <c r="E19" s="288">
        <v>36</v>
      </c>
      <c r="F19" s="288">
        <v>39</v>
      </c>
      <c r="G19" s="477">
        <f>+D19+E19-F19</f>
        <v>114</v>
      </c>
      <c r="H19" s="478"/>
      <c r="I19" s="478"/>
      <c r="J19" s="479"/>
      <c r="K19" s="289">
        <v>322613411.89999992</v>
      </c>
      <c r="L19" s="290">
        <v>878797880.07999992</v>
      </c>
    </row>
    <row r="20" spans="2:21" ht="13.5" thickBot="1"/>
    <row r="21" spans="2:21" ht="15.75" thickBot="1">
      <c r="B21" s="448" t="s">
        <v>149</v>
      </c>
      <c r="C21" s="449"/>
      <c r="D21" s="448" t="s">
        <v>146</v>
      </c>
      <c r="E21" s="450"/>
      <c r="F21" s="450"/>
      <c r="G21" s="450"/>
      <c r="H21" s="450"/>
      <c r="I21" s="450"/>
      <c r="J21" s="450"/>
      <c r="K21" s="450"/>
      <c r="L21" s="450"/>
      <c r="M21" s="450"/>
      <c r="N21" s="450"/>
      <c r="O21" s="450"/>
      <c r="P21" s="450"/>
      <c r="Q21" s="451"/>
    </row>
    <row r="22" spans="2:21" ht="15">
      <c r="B22" s="452" t="s">
        <v>145</v>
      </c>
      <c r="C22" s="453"/>
      <c r="D22" s="452" t="s">
        <v>144</v>
      </c>
      <c r="E22" s="456"/>
      <c r="F22" s="456"/>
      <c r="G22" s="456"/>
      <c r="H22" s="456"/>
      <c r="I22" s="456"/>
      <c r="J22" s="456"/>
      <c r="K22" s="456" t="s">
        <v>154</v>
      </c>
      <c r="L22" s="456" t="s">
        <v>143</v>
      </c>
      <c r="M22" s="456" t="s">
        <v>155</v>
      </c>
      <c r="N22" s="456"/>
      <c r="O22" s="456"/>
      <c r="P22" s="456" t="s">
        <v>153</v>
      </c>
      <c r="Q22" s="458"/>
    </row>
    <row r="23" spans="2:21" ht="15.75" thickBot="1">
      <c r="B23" s="454"/>
      <c r="C23" s="455"/>
      <c r="D23" s="21" t="s">
        <v>142</v>
      </c>
      <c r="E23" s="23" t="s">
        <v>141</v>
      </c>
      <c r="F23" s="23" t="s">
        <v>140</v>
      </c>
      <c r="G23" s="457" t="s">
        <v>139</v>
      </c>
      <c r="H23" s="457"/>
      <c r="I23" s="457"/>
      <c r="J23" s="457"/>
      <c r="K23" s="457"/>
      <c r="L23" s="457"/>
      <c r="M23" s="457"/>
      <c r="N23" s="457"/>
      <c r="O23" s="457"/>
      <c r="P23" s="457"/>
      <c r="Q23" s="459"/>
    </row>
    <row r="24" spans="2:21" ht="13.5" thickBot="1">
      <c r="B24" s="486" t="s">
        <v>138</v>
      </c>
      <c r="C24" s="487"/>
      <c r="D24" s="19">
        <f>+D14+D19</f>
        <v>441</v>
      </c>
      <c r="E24" s="24">
        <f>+E14+E19</f>
        <v>71</v>
      </c>
      <c r="F24" s="24">
        <f>+F14+F19</f>
        <v>78</v>
      </c>
      <c r="G24" s="488">
        <f>+D24+E24-F24</f>
        <v>434</v>
      </c>
      <c r="H24" s="488"/>
      <c r="I24" s="488"/>
      <c r="J24" s="488"/>
      <c r="K24" s="25">
        <v>0</v>
      </c>
      <c r="L24" s="25">
        <f>+K14+K19</f>
        <v>1263426642.7700002</v>
      </c>
      <c r="M24" s="489">
        <v>888657.62000000011</v>
      </c>
      <c r="N24" s="490"/>
      <c r="O24" s="491"/>
      <c r="P24" s="446">
        <f>+L14+L19</f>
        <v>3506797752.4900002</v>
      </c>
      <c r="Q24" s="447"/>
    </row>
    <row r="25" spans="2:21">
      <c r="J25" s="274"/>
    </row>
  </sheetData>
  <mergeCells count="32">
    <mergeCell ref="B19:C19"/>
    <mergeCell ref="G19:J19"/>
    <mergeCell ref="B24:C24"/>
    <mergeCell ref="G24:J24"/>
    <mergeCell ref="M24:O24"/>
    <mergeCell ref="B17:C18"/>
    <mergeCell ref="D17:J17"/>
    <mergeCell ref="K17:K18"/>
    <mergeCell ref="L17:L18"/>
    <mergeCell ref="G18:J18"/>
    <mergeCell ref="L12:L13"/>
    <mergeCell ref="G13:J13"/>
    <mergeCell ref="B16:C16"/>
    <mergeCell ref="D16:L16"/>
    <mergeCell ref="B14:C14"/>
    <mergeCell ref="G14:J14"/>
    <mergeCell ref="B2:N2"/>
    <mergeCell ref="P24:Q24"/>
    <mergeCell ref="B21:C21"/>
    <mergeCell ref="D21:Q21"/>
    <mergeCell ref="B22:C23"/>
    <mergeCell ref="D22:J22"/>
    <mergeCell ref="K22:K23"/>
    <mergeCell ref="L22:L23"/>
    <mergeCell ref="M22:O23"/>
    <mergeCell ref="P22:Q23"/>
    <mergeCell ref="G23:J23"/>
    <mergeCell ref="B11:C11"/>
    <mergeCell ref="D11:L11"/>
    <mergeCell ref="B12:C13"/>
    <mergeCell ref="D12:J12"/>
    <mergeCell ref="K12:K13"/>
  </mergeCells>
  <pageMargins left="0.70866141732283472" right="0.70866141732283472" top="0.74803149606299213" bottom="0.74803149606299213"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sheetPr>
    <tabColor rgb="FF92D050"/>
    <pageSetUpPr fitToPage="1"/>
  </sheetPr>
  <dimension ref="A13:J26"/>
  <sheetViews>
    <sheetView topLeftCell="A10" workbookViewId="0">
      <selection activeCell="A3" sqref="A3:J26"/>
    </sheetView>
  </sheetViews>
  <sheetFormatPr baseColWidth="10" defaultRowHeight="12.75"/>
  <cols>
    <col min="1" max="1" width="20.875" style="2" bestFit="1" customWidth="1"/>
    <col min="2" max="2" width="0.5" style="2" customWidth="1"/>
    <col min="3" max="3" width="12.125" style="2" customWidth="1"/>
    <col min="4" max="4" width="3.125" style="2" customWidth="1"/>
    <col min="5" max="6" width="3.25" style="2" customWidth="1"/>
    <col min="7" max="7" width="3.125" style="2" customWidth="1"/>
    <col min="8" max="9" width="11" style="2"/>
    <col min="10" max="10" width="24.5" style="2" customWidth="1"/>
    <col min="11" max="16384" width="11" style="2"/>
  </cols>
  <sheetData>
    <row r="13" spans="1:10" ht="13.5" thickBot="1"/>
    <row r="14" spans="1:10">
      <c r="A14" s="495" t="s">
        <v>0</v>
      </c>
      <c r="B14" s="496"/>
      <c r="C14" s="496"/>
      <c r="D14" s="496"/>
      <c r="E14" s="496"/>
      <c r="F14" s="496"/>
      <c r="G14" s="496"/>
      <c r="H14" s="496"/>
      <c r="I14" s="496"/>
      <c r="J14" s="497"/>
    </row>
    <row r="15" spans="1:10" ht="15">
      <c r="A15" s="180"/>
      <c r="B15" s="181"/>
      <c r="C15" s="182"/>
      <c r="D15" s="182"/>
      <c r="E15" s="182"/>
      <c r="F15" s="182"/>
      <c r="G15" s="181"/>
      <c r="H15" s="182"/>
      <c r="I15" s="182"/>
      <c r="J15" s="183"/>
    </row>
    <row r="16" spans="1:10" ht="15.75">
      <c r="A16" s="184" t="s">
        <v>160</v>
      </c>
      <c r="B16" s="181"/>
      <c r="C16" s="185" t="s">
        <v>161</v>
      </c>
      <c r="D16" s="185"/>
      <c r="E16" s="185"/>
      <c r="F16" s="185"/>
      <c r="G16" s="186"/>
      <c r="H16" s="186"/>
      <c r="I16" s="186"/>
      <c r="J16" s="183"/>
    </row>
    <row r="17" spans="1:10" ht="16.5" thickBot="1">
      <c r="A17" s="187"/>
      <c r="B17" s="188"/>
      <c r="C17" s="189"/>
      <c r="D17" s="189"/>
      <c r="E17" s="189"/>
      <c r="F17" s="189"/>
      <c r="G17" s="190"/>
      <c r="H17" s="190"/>
      <c r="I17" s="190"/>
      <c r="J17" s="191"/>
    </row>
    <row r="18" spans="1:10" ht="15.75">
      <c r="A18" s="192" t="s">
        <v>162</v>
      </c>
      <c r="B18" s="193"/>
      <c r="C18" s="194"/>
      <c r="D18" s="195" t="s">
        <v>163</v>
      </c>
      <c r="E18" s="195"/>
      <c r="F18" s="195"/>
      <c r="G18" s="196"/>
      <c r="H18" s="196"/>
      <c r="I18" s="196"/>
      <c r="J18" s="197"/>
    </row>
    <row r="19" spans="1:10" ht="15.75" thickBot="1">
      <c r="A19" s="198"/>
      <c r="B19" s="199"/>
      <c r="C19" s="199"/>
      <c r="D19" s="287" t="s">
        <v>190</v>
      </c>
      <c r="E19" s="287" t="s">
        <v>187</v>
      </c>
      <c r="F19" s="287" t="s">
        <v>188</v>
      </c>
      <c r="G19" s="287" t="s">
        <v>189</v>
      </c>
      <c r="H19" s="181"/>
      <c r="I19" s="182"/>
      <c r="J19" s="200"/>
    </row>
    <row r="20" spans="1:10" ht="15.75" thickBot="1">
      <c r="A20" s="198" t="s">
        <v>185</v>
      </c>
      <c r="B20" s="199"/>
      <c r="C20" s="199" t="s">
        <v>164</v>
      </c>
      <c r="D20" s="275"/>
      <c r="E20" s="275"/>
      <c r="F20" s="275"/>
      <c r="G20" s="275" t="s">
        <v>59</v>
      </c>
      <c r="H20" s="181"/>
      <c r="I20" s="182"/>
      <c r="J20" s="200" t="s">
        <v>165</v>
      </c>
    </row>
    <row r="21" spans="1:10" ht="13.5" thickBot="1">
      <c r="A21" s="201"/>
      <c r="B21" s="202"/>
      <c r="C21" s="202"/>
      <c r="D21" s="202"/>
      <c r="E21" s="202"/>
      <c r="F21" s="202"/>
      <c r="G21" s="202"/>
      <c r="H21" s="202"/>
      <c r="I21" s="202"/>
      <c r="J21" s="191"/>
    </row>
    <row r="22" spans="1:10" s="206" customFormat="1" ht="15">
      <c r="A22" s="203" t="s">
        <v>166</v>
      </c>
      <c r="B22" s="204"/>
      <c r="C22" s="204" t="s">
        <v>167</v>
      </c>
      <c r="D22" s="498" t="s">
        <v>141</v>
      </c>
      <c r="E22" s="499"/>
      <c r="F22" s="499"/>
      <c r="G22" s="500"/>
      <c r="H22" s="204" t="s">
        <v>140</v>
      </c>
      <c r="I22" s="204" t="s">
        <v>168</v>
      </c>
      <c r="J22" s="205" t="s">
        <v>169</v>
      </c>
    </row>
    <row r="23" spans="1:10">
      <c r="A23" s="207"/>
      <c r="B23" s="208"/>
      <c r="C23" s="208"/>
      <c r="D23" s="501"/>
      <c r="E23" s="502"/>
      <c r="F23" s="502"/>
      <c r="G23" s="503"/>
      <c r="H23" s="208"/>
      <c r="I23" s="208"/>
      <c r="J23" s="209"/>
    </row>
    <row r="24" spans="1:10">
      <c r="A24" s="207" t="s">
        <v>170</v>
      </c>
      <c r="B24" s="208"/>
      <c r="C24" s="278">
        <v>143</v>
      </c>
      <c r="D24" s="501">
        <v>69</v>
      </c>
      <c r="E24" s="502"/>
      <c r="F24" s="502"/>
      <c r="G24" s="503"/>
      <c r="H24" s="278">
        <v>116</v>
      </c>
      <c r="I24" s="278">
        <f>C24+D24-H24</f>
        <v>96</v>
      </c>
      <c r="J24" s="295">
        <v>26862956.199999999</v>
      </c>
    </row>
    <row r="25" spans="1:10">
      <c r="A25" s="207"/>
      <c r="B25" s="208"/>
      <c r="C25" s="208"/>
      <c r="D25" s="501"/>
      <c r="E25" s="502"/>
      <c r="F25" s="502"/>
      <c r="G25" s="503"/>
      <c r="H25" s="208"/>
      <c r="I25" s="208"/>
      <c r="J25" s="210"/>
    </row>
    <row r="26" spans="1:10" s="206" customFormat="1" ht="15.75" thickBot="1">
      <c r="A26" s="211" t="s">
        <v>171</v>
      </c>
      <c r="B26" s="212"/>
      <c r="C26" s="279">
        <f>SUM(C24:C25)</f>
        <v>143</v>
      </c>
      <c r="D26" s="492">
        <f>+SUM(D23:G25)</f>
        <v>69</v>
      </c>
      <c r="E26" s="493"/>
      <c r="F26" s="493"/>
      <c r="G26" s="494"/>
      <c r="H26" s="279">
        <f t="shared" ref="H26:J26" si="0">SUM(H24:H25)</f>
        <v>116</v>
      </c>
      <c r="I26" s="279">
        <f t="shared" si="0"/>
        <v>96</v>
      </c>
      <c r="J26" s="280">
        <f t="shared" si="0"/>
        <v>26862956.199999999</v>
      </c>
    </row>
  </sheetData>
  <mergeCells count="6">
    <mergeCell ref="D26:G26"/>
    <mergeCell ref="A14:J14"/>
    <mergeCell ref="D22:G22"/>
    <mergeCell ref="D23:G23"/>
    <mergeCell ref="D24:G24"/>
    <mergeCell ref="D25:G25"/>
  </mergeCells>
  <pageMargins left="0.51181102362204722" right="0.51181102362204722" top="0.74803149606299213" bottom="0.74803149606299213" header="0.31496062992125984" footer="0.31496062992125984"/>
  <pageSetup paperSize="9" scale="88" orientation="portrait" r:id="rId1"/>
  <drawing r:id="rId2"/>
</worksheet>
</file>

<file path=xl/worksheets/sheet9.xml><?xml version="1.0" encoding="utf-8"?>
<worksheet xmlns="http://schemas.openxmlformats.org/spreadsheetml/2006/main" xmlns:r="http://schemas.openxmlformats.org/officeDocument/2006/relationships">
  <sheetPr>
    <tabColor rgb="FF92D050"/>
  </sheetPr>
  <dimension ref="B1:M40"/>
  <sheetViews>
    <sheetView topLeftCell="A13" workbookViewId="0">
      <selection activeCell="M22" sqref="M22"/>
    </sheetView>
  </sheetViews>
  <sheetFormatPr baseColWidth="10" defaultRowHeight="12.75"/>
  <cols>
    <col min="1" max="1" width="5.25" style="2" customWidth="1"/>
    <col min="2" max="4" width="9.875" style="2" customWidth="1"/>
    <col min="5" max="5" width="11.875" style="2" customWidth="1"/>
    <col min="6" max="6" width="11.625" style="2" customWidth="1"/>
    <col min="7" max="7" width="10.75" style="2" customWidth="1"/>
    <col min="8" max="10" width="3.25" style="2" customWidth="1"/>
    <col min="11" max="12" width="3.125" style="2" customWidth="1"/>
    <col min="13" max="16384" width="11" style="2"/>
  </cols>
  <sheetData>
    <row r="1" spans="2:13" ht="80.25" customHeight="1">
      <c r="B1" s="213"/>
      <c r="C1" s="214"/>
      <c r="D1" s="214"/>
      <c r="E1" s="214"/>
      <c r="F1" s="214"/>
      <c r="G1" s="214"/>
      <c r="H1" s="214"/>
      <c r="I1" s="214"/>
      <c r="J1" s="214"/>
      <c r="K1" s="197"/>
    </row>
    <row r="2" spans="2:13">
      <c r="B2" s="180"/>
      <c r="C2" s="182"/>
      <c r="D2" s="182"/>
      <c r="E2" s="182"/>
      <c r="F2" s="182"/>
      <c r="G2" s="182"/>
      <c r="H2" s="182"/>
      <c r="I2" s="182"/>
      <c r="J2" s="182"/>
      <c r="K2" s="183"/>
    </row>
    <row r="3" spans="2:13">
      <c r="B3" s="180"/>
      <c r="C3" s="215"/>
      <c r="D3" s="215" t="s">
        <v>134</v>
      </c>
      <c r="E3" s="215"/>
      <c r="F3" s="215"/>
      <c r="G3" s="182"/>
      <c r="H3" s="182"/>
      <c r="I3" s="182"/>
      <c r="J3" s="182"/>
      <c r="K3" s="183"/>
    </row>
    <row r="4" spans="2:13">
      <c r="B4" s="180"/>
      <c r="C4" s="215"/>
      <c r="D4" s="215"/>
      <c r="E4" s="215"/>
      <c r="F4" s="215"/>
      <c r="G4" s="182"/>
      <c r="H4" s="182"/>
      <c r="I4" s="182"/>
      <c r="J4" s="182"/>
      <c r="K4" s="183"/>
    </row>
    <row r="5" spans="2:13">
      <c r="B5" s="180"/>
      <c r="C5" s="215"/>
      <c r="D5" s="215" t="s">
        <v>136</v>
      </c>
      <c r="E5" s="215"/>
      <c r="F5" s="215"/>
      <c r="G5" s="182"/>
      <c r="H5" s="182"/>
      <c r="I5" s="182"/>
      <c r="J5" s="182"/>
      <c r="K5" s="183"/>
    </row>
    <row r="6" spans="2:13">
      <c r="B6" s="180"/>
      <c r="C6" s="182"/>
      <c r="D6" s="182"/>
      <c r="E6" s="182"/>
      <c r="F6" s="182"/>
      <c r="G6" s="182"/>
      <c r="H6" s="182"/>
      <c r="I6" s="182"/>
      <c r="J6" s="182"/>
      <c r="K6" s="183"/>
    </row>
    <row r="7" spans="2:13">
      <c r="B7" s="180"/>
      <c r="C7" s="182"/>
      <c r="D7" s="182"/>
      <c r="E7" s="182"/>
      <c r="F7" s="182"/>
      <c r="G7" s="182"/>
      <c r="H7" s="182"/>
      <c r="I7" s="182"/>
      <c r="J7" s="182"/>
      <c r="K7" s="183"/>
    </row>
    <row r="8" spans="2:13" s="219" customFormat="1">
      <c r="B8" s="216" t="s">
        <v>133</v>
      </c>
      <c r="C8" s="217"/>
      <c r="D8" s="217"/>
      <c r="E8" s="217"/>
      <c r="F8" s="217"/>
      <c r="G8" s="217"/>
      <c r="H8" s="217"/>
      <c r="I8" s="217"/>
      <c r="J8" s="217"/>
      <c r="K8" s="218"/>
    </row>
    <row r="9" spans="2:13" s="219" customFormat="1">
      <c r="B9" s="216"/>
      <c r="C9" s="217"/>
      <c r="D9" s="217"/>
      <c r="E9" s="217"/>
      <c r="F9" s="217"/>
      <c r="G9" s="217"/>
      <c r="H9" s="217"/>
      <c r="I9" s="217"/>
      <c r="J9" s="217"/>
      <c r="K9" s="218"/>
    </row>
    <row r="10" spans="2:13" s="219" customFormat="1">
      <c r="B10" s="220" t="s">
        <v>29</v>
      </c>
      <c r="C10" s="122"/>
      <c r="D10" s="122" t="s">
        <v>129</v>
      </c>
      <c r="E10" s="217"/>
      <c r="F10" s="217"/>
      <c r="G10" s="217"/>
      <c r="H10" s="217"/>
      <c r="I10" s="217"/>
      <c r="J10" s="217"/>
      <c r="K10" s="218"/>
    </row>
    <row r="11" spans="2:13" s="219" customFormat="1">
      <c r="B11" s="216"/>
      <c r="C11" s="217"/>
      <c r="D11" s="217"/>
      <c r="E11" s="217"/>
      <c r="F11" s="217"/>
      <c r="G11" s="217"/>
      <c r="H11" s="221">
        <v>1</v>
      </c>
      <c r="I11" s="221">
        <v>2</v>
      </c>
      <c r="J11" s="221">
        <v>3</v>
      </c>
      <c r="K11" s="222">
        <v>4</v>
      </c>
    </row>
    <row r="12" spans="2:13" s="219" customFormat="1">
      <c r="B12" s="216" t="s">
        <v>174</v>
      </c>
      <c r="C12" s="217">
        <v>2023</v>
      </c>
      <c r="D12" s="217"/>
      <c r="E12" s="217"/>
      <c r="F12" s="217"/>
      <c r="G12" s="217" t="s">
        <v>31</v>
      </c>
      <c r="H12" s="223"/>
      <c r="I12" s="223"/>
      <c r="J12" s="223"/>
      <c r="K12" s="224" t="s">
        <v>59</v>
      </c>
    </row>
    <row r="13" spans="2:13" s="219" customFormat="1" ht="13.5" thickBot="1">
      <c r="B13" s="216"/>
      <c r="C13" s="217"/>
      <c r="D13" s="217"/>
      <c r="E13" s="217"/>
      <c r="F13" s="217"/>
      <c r="G13" s="217"/>
      <c r="H13" s="217"/>
      <c r="I13" s="217"/>
      <c r="J13" s="217"/>
      <c r="K13" s="218"/>
    </row>
    <row r="14" spans="2:13" s="219" customFormat="1" ht="15.75" customHeight="1">
      <c r="B14" s="510" t="s">
        <v>181</v>
      </c>
      <c r="C14" s="511"/>
      <c r="D14" s="511"/>
      <c r="E14" s="511"/>
      <c r="F14" s="511"/>
      <c r="G14" s="511"/>
      <c r="H14" s="511"/>
      <c r="I14" s="511"/>
      <c r="J14" s="511"/>
      <c r="K14" s="512"/>
    </row>
    <row r="15" spans="2:13" s="219" customFormat="1" ht="66.75" customHeight="1">
      <c r="B15" s="504" t="s">
        <v>193</v>
      </c>
      <c r="C15" s="505"/>
      <c r="D15" s="505"/>
      <c r="E15" s="505"/>
      <c r="F15" s="505"/>
      <c r="G15" s="505"/>
      <c r="H15" s="505"/>
      <c r="I15" s="505"/>
      <c r="J15" s="505"/>
      <c r="K15" s="506"/>
      <c r="L15" s="217"/>
      <c r="M15" s="293"/>
    </row>
    <row r="16" spans="2:13" s="219" customFormat="1" ht="81" customHeight="1" thickBot="1">
      <c r="B16" s="507" t="s">
        <v>192</v>
      </c>
      <c r="C16" s="508"/>
      <c r="D16" s="508"/>
      <c r="E16" s="508"/>
      <c r="F16" s="508"/>
      <c r="G16" s="508"/>
      <c r="H16" s="508"/>
      <c r="I16" s="508"/>
      <c r="J16" s="508"/>
      <c r="K16" s="509"/>
      <c r="L16" s="217"/>
      <c r="M16" s="294"/>
    </row>
    <row r="17" spans="2:13" s="219" customFormat="1">
      <c r="B17" s="225"/>
      <c r="C17" s="225"/>
      <c r="D17" s="225"/>
      <c r="E17" s="225"/>
      <c r="F17" s="225"/>
      <c r="G17" s="225"/>
      <c r="H17" s="225"/>
      <c r="I17" s="225"/>
      <c r="J17" s="225"/>
      <c r="K17" s="225"/>
      <c r="L17" s="217"/>
      <c r="M17" s="292"/>
    </row>
    <row r="18" spans="2:13" s="219" customFormat="1">
      <c r="B18" s="226"/>
      <c r="C18" s="226"/>
      <c r="D18" s="226"/>
      <c r="E18" s="226"/>
      <c r="F18" s="226"/>
      <c r="G18" s="226"/>
      <c r="H18" s="226"/>
      <c r="I18" s="226"/>
      <c r="J18" s="226"/>
      <c r="K18" s="226"/>
    </row>
    <row r="19" spans="2:13" s="219" customFormat="1">
      <c r="B19" s="226"/>
      <c r="C19" s="226"/>
      <c r="D19" s="226"/>
      <c r="E19" s="226"/>
      <c r="F19" s="226"/>
      <c r="G19" s="226"/>
      <c r="H19" s="226"/>
      <c r="I19" s="226"/>
      <c r="J19" s="226"/>
      <c r="K19" s="226"/>
    </row>
    <row r="20" spans="2:13" s="219" customFormat="1">
      <c r="B20" s="226"/>
      <c r="C20" s="226"/>
      <c r="D20" s="226"/>
      <c r="E20" s="226"/>
      <c r="F20" s="226"/>
      <c r="G20" s="226"/>
      <c r="H20" s="226"/>
      <c r="I20" s="226"/>
      <c r="J20" s="226"/>
      <c r="K20" s="226"/>
    </row>
    <row r="21" spans="2:13" s="219" customFormat="1">
      <c r="B21" s="226"/>
      <c r="C21" s="226"/>
      <c r="D21" s="226"/>
      <c r="E21" s="226"/>
      <c r="F21" s="226"/>
      <c r="G21" s="226"/>
      <c r="H21" s="226"/>
      <c r="I21" s="226"/>
      <c r="J21" s="226"/>
      <c r="K21" s="226"/>
    </row>
    <row r="22" spans="2:13" s="219" customFormat="1">
      <c r="B22" s="226"/>
      <c r="C22" s="226"/>
      <c r="D22" s="226"/>
      <c r="E22" s="226"/>
      <c r="F22" s="226"/>
      <c r="G22" s="226"/>
      <c r="H22" s="226"/>
      <c r="I22" s="226"/>
      <c r="J22" s="226"/>
      <c r="K22" s="226"/>
    </row>
    <row r="23" spans="2:13" s="219" customFormat="1">
      <c r="B23" s="226"/>
      <c r="C23" s="226"/>
      <c r="D23" s="226"/>
      <c r="E23" s="226"/>
      <c r="F23" s="226"/>
      <c r="G23" s="226"/>
      <c r="H23" s="226"/>
      <c r="I23" s="226"/>
      <c r="J23" s="226"/>
      <c r="K23" s="226"/>
    </row>
    <row r="24" spans="2:13" s="219" customFormat="1">
      <c r="B24" s="217"/>
      <c r="C24" s="217"/>
      <c r="D24" s="217"/>
      <c r="E24" s="217"/>
      <c r="F24" s="217"/>
      <c r="G24" s="217"/>
      <c r="H24" s="217"/>
      <c r="I24" s="217"/>
      <c r="J24" s="217"/>
      <c r="K24" s="217"/>
    </row>
    <row r="25" spans="2:13" s="219" customFormat="1">
      <c r="B25" s="217"/>
      <c r="C25" s="217"/>
      <c r="D25" s="217"/>
      <c r="E25" s="217"/>
      <c r="F25" s="217"/>
      <c r="G25" s="217"/>
      <c r="H25" s="217"/>
      <c r="I25" s="217"/>
      <c r="J25" s="217"/>
      <c r="K25" s="217"/>
    </row>
    <row r="26" spans="2:13" s="219" customFormat="1">
      <c r="B26" s="217"/>
      <c r="C26" s="217"/>
      <c r="D26" s="217"/>
      <c r="E26" s="217"/>
      <c r="F26" s="217"/>
      <c r="G26" s="217"/>
      <c r="H26" s="217"/>
      <c r="I26" s="217"/>
      <c r="J26" s="217"/>
      <c r="K26" s="217"/>
    </row>
    <row r="27" spans="2:13" s="219" customFormat="1">
      <c r="B27" s="217"/>
      <c r="C27" s="217"/>
      <c r="D27" s="217"/>
      <c r="E27" s="217"/>
      <c r="F27" s="217"/>
      <c r="G27" s="217"/>
      <c r="H27" s="217"/>
      <c r="I27" s="217"/>
      <c r="J27" s="217"/>
      <c r="K27" s="217"/>
    </row>
    <row r="28" spans="2:13" s="219" customFormat="1">
      <c r="B28" s="217"/>
      <c r="C28" s="217"/>
      <c r="D28" s="217"/>
      <c r="E28" s="217"/>
      <c r="F28" s="217"/>
      <c r="G28" s="217"/>
      <c r="H28" s="217"/>
      <c r="I28" s="217"/>
      <c r="J28" s="217"/>
      <c r="K28" s="217"/>
    </row>
    <row r="29" spans="2:13" s="219" customFormat="1">
      <c r="B29" s="217"/>
      <c r="C29" s="217"/>
      <c r="D29" s="217"/>
      <c r="E29" s="217"/>
      <c r="F29" s="217"/>
      <c r="G29" s="217"/>
      <c r="H29" s="217"/>
      <c r="I29" s="217"/>
      <c r="J29" s="217"/>
      <c r="K29" s="217"/>
    </row>
    <row r="30" spans="2:13" s="219" customFormat="1">
      <c r="B30" s="217"/>
      <c r="C30" s="217"/>
      <c r="D30" s="217"/>
      <c r="E30" s="217"/>
      <c r="F30" s="217"/>
      <c r="G30" s="217"/>
      <c r="H30" s="217"/>
      <c r="I30" s="217"/>
      <c r="J30" s="217"/>
      <c r="K30" s="217"/>
    </row>
    <row r="31" spans="2:13" s="219" customFormat="1">
      <c r="B31" s="217"/>
      <c r="C31" s="217"/>
      <c r="D31" s="217"/>
      <c r="E31" s="217"/>
      <c r="F31" s="217"/>
      <c r="G31" s="217"/>
      <c r="H31" s="217"/>
      <c r="I31" s="217"/>
      <c r="J31" s="217"/>
      <c r="K31" s="217"/>
    </row>
    <row r="32" spans="2:13" s="219" customFormat="1">
      <c r="B32" s="217"/>
      <c r="C32" s="217"/>
      <c r="D32" s="217"/>
      <c r="E32" s="217"/>
      <c r="F32" s="217"/>
      <c r="G32" s="217"/>
      <c r="H32" s="217"/>
      <c r="I32" s="217"/>
      <c r="J32" s="217"/>
      <c r="K32" s="217"/>
    </row>
    <row r="33" spans="2:11">
      <c r="B33" s="182"/>
      <c r="C33" s="182"/>
      <c r="D33" s="182"/>
      <c r="E33" s="182"/>
      <c r="F33" s="182"/>
      <c r="G33" s="182"/>
      <c r="H33" s="182"/>
      <c r="I33" s="182"/>
      <c r="J33" s="182"/>
      <c r="K33" s="182"/>
    </row>
    <row r="34" spans="2:11">
      <c r="B34" s="182"/>
      <c r="C34" s="182"/>
      <c r="D34" s="182"/>
      <c r="E34" s="182"/>
      <c r="F34" s="182"/>
      <c r="G34" s="182"/>
      <c r="H34" s="182"/>
      <c r="I34" s="182"/>
      <c r="J34" s="182"/>
      <c r="K34" s="182"/>
    </row>
    <row r="35" spans="2:11">
      <c r="B35" s="182"/>
      <c r="C35" s="182"/>
      <c r="D35" s="182"/>
      <c r="E35" s="182"/>
      <c r="F35" s="182"/>
      <c r="G35" s="182"/>
      <c r="H35" s="182"/>
      <c r="I35" s="182"/>
      <c r="J35" s="182"/>
      <c r="K35" s="182"/>
    </row>
    <row r="36" spans="2:11">
      <c r="B36" s="182"/>
      <c r="C36" s="182"/>
      <c r="D36" s="182"/>
      <c r="E36" s="182"/>
      <c r="F36" s="182"/>
      <c r="G36" s="182"/>
      <c r="H36" s="182"/>
      <c r="I36" s="182"/>
      <c r="J36" s="182"/>
      <c r="K36" s="182"/>
    </row>
    <row r="37" spans="2:11">
      <c r="B37" s="182"/>
      <c r="C37" s="182"/>
      <c r="D37" s="182"/>
      <c r="E37" s="182"/>
      <c r="F37" s="182"/>
      <c r="G37" s="182"/>
      <c r="H37" s="182"/>
      <c r="I37" s="182"/>
      <c r="J37" s="182"/>
      <c r="K37" s="182"/>
    </row>
    <row r="38" spans="2:11">
      <c r="B38" s="182"/>
      <c r="C38" s="182"/>
      <c r="D38" s="182"/>
      <c r="E38" s="182"/>
      <c r="F38" s="182"/>
      <c r="G38" s="182"/>
      <c r="H38" s="182"/>
      <c r="I38" s="182"/>
      <c r="J38" s="182"/>
      <c r="K38" s="182"/>
    </row>
    <row r="39" spans="2:11">
      <c r="B39" s="182"/>
      <c r="C39" s="182"/>
      <c r="D39" s="182"/>
      <c r="E39" s="182"/>
      <c r="F39" s="182"/>
      <c r="G39" s="182"/>
      <c r="H39" s="182"/>
      <c r="I39" s="182"/>
      <c r="J39" s="182"/>
      <c r="K39" s="182"/>
    </row>
    <row r="40" spans="2:11">
      <c r="B40" s="182"/>
      <c r="C40" s="182"/>
      <c r="D40" s="182"/>
      <c r="E40" s="182"/>
      <c r="F40" s="182"/>
      <c r="G40" s="182"/>
      <c r="H40" s="182"/>
      <c r="I40" s="182"/>
      <c r="J40" s="182"/>
      <c r="K40" s="182"/>
    </row>
  </sheetData>
  <mergeCells count="3">
    <mergeCell ref="B15:K15"/>
    <mergeCell ref="B16:K16"/>
    <mergeCell ref="B14:K14"/>
  </mergeCells>
  <phoneticPr fontId="7" type="noConversion"/>
  <pageMargins left="0.82677165354330717" right="0.23622047244094491" top="1.6929133858267718" bottom="0.98425196850393704"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sheetPr>
    <tabColor rgb="FF92D050"/>
  </sheetPr>
  <dimension ref="A1:K29"/>
  <sheetViews>
    <sheetView topLeftCell="A19" workbookViewId="0">
      <selection activeCell="N30" sqref="N30"/>
    </sheetView>
  </sheetViews>
  <sheetFormatPr baseColWidth="10" defaultRowHeight="12.75"/>
  <cols>
    <col min="1" max="1" width="11" style="182"/>
    <col min="2" max="3" width="9" style="182" customWidth="1"/>
    <col min="4" max="4" width="11" style="182"/>
    <col min="5" max="5" width="9.875" style="182" customWidth="1"/>
    <col min="6" max="6" width="11" style="182"/>
    <col min="7" max="10" width="3.375" style="182" customWidth="1"/>
    <col min="11" max="11" width="1" style="182" customWidth="1"/>
    <col min="12" max="16384" width="11" style="182"/>
  </cols>
  <sheetData>
    <row r="1" spans="1:11" ht="14.25" customHeight="1"/>
    <row r="2" spans="1:11" ht="14.25" customHeight="1"/>
    <row r="3" spans="1:11" ht="14.25" customHeight="1"/>
    <row r="4" spans="1:11" ht="14.25" customHeight="1"/>
    <row r="5" spans="1:11" ht="14.25" customHeight="1"/>
    <row r="6" spans="1:11" ht="14.25" customHeight="1"/>
    <row r="7" spans="1:11" ht="14.25" customHeight="1" thickBot="1"/>
    <row r="8" spans="1:11">
      <c r="A8" s="213"/>
      <c r="B8" s="214"/>
      <c r="C8" s="214"/>
      <c r="D8" s="214"/>
      <c r="E8" s="214"/>
      <c r="F8" s="214"/>
      <c r="G8" s="214"/>
      <c r="H8" s="214"/>
      <c r="I8" s="214"/>
      <c r="J8" s="214"/>
      <c r="K8" s="197"/>
    </row>
    <row r="9" spans="1:11">
      <c r="A9" s="180"/>
      <c r="K9" s="183"/>
    </row>
    <row r="10" spans="1:11">
      <c r="A10" s="513" t="s">
        <v>134</v>
      </c>
      <c r="B10" s="514"/>
      <c r="C10" s="514"/>
      <c r="D10" s="514"/>
      <c r="E10" s="514"/>
      <c r="F10" s="514"/>
      <c r="G10" s="514"/>
      <c r="H10" s="514"/>
      <c r="I10" s="514"/>
      <c r="J10" s="514"/>
      <c r="K10" s="227"/>
    </row>
    <row r="11" spans="1:11">
      <c r="A11" s="180"/>
      <c r="B11" s="215"/>
      <c r="C11" s="215"/>
      <c r="D11" s="215"/>
      <c r="E11" s="215"/>
      <c r="K11" s="183"/>
    </row>
    <row r="12" spans="1:11">
      <c r="A12" s="513" t="s">
        <v>135</v>
      </c>
      <c r="B12" s="514"/>
      <c r="C12" s="514"/>
      <c r="D12" s="514"/>
      <c r="E12" s="514"/>
      <c r="F12" s="514"/>
      <c r="G12" s="514"/>
      <c r="H12" s="514"/>
      <c r="I12" s="514"/>
      <c r="J12" s="514"/>
      <c r="K12" s="227"/>
    </row>
    <row r="13" spans="1:11">
      <c r="A13" s="180"/>
      <c r="K13" s="183"/>
    </row>
    <row r="14" spans="1:11">
      <c r="A14" s="180"/>
      <c r="K14" s="183"/>
    </row>
    <row r="15" spans="1:11">
      <c r="A15" s="228" t="s">
        <v>133</v>
      </c>
      <c r="B15" s="229"/>
      <c r="C15" s="229"/>
      <c r="D15" s="229"/>
      <c r="E15" s="229"/>
      <c r="F15" s="229"/>
      <c r="G15" s="229"/>
      <c r="H15" s="229"/>
      <c r="I15" s="229"/>
      <c r="J15" s="229"/>
      <c r="K15" s="183"/>
    </row>
    <row r="16" spans="1:11">
      <c r="A16" s="228"/>
      <c r="B16" s="229"/>
      <c r="C16" s="229"/>
      <c r="D16" s="229"/>
      <c r="E16" s="229"/>
      <c r="F16" s="229"/>
      <c r="G16" s="229"/>
      <c r="H16" s="229"/>
      <c r="I16" s="229"/>
      <c r="J16" s="229"/>
      <c r="K16" s="183"/>
    </row>
    <row r="17" spans="1:11">
      <c r="A17" s="230" t="s">
        <v>29</v>
      </c>
      <c r="B17" s="122"/>
      <c r="C17" s="122" t="s">
        <v>129</v>
      </c>
      <c r="D17" s="229"/>
      <c r="E17" s="229"/>
      <c r="F17" s="229"/>
      <c r="G17" s="229"/>
      <c r="H17" s="229"/>
      <c r="I17" s="229"/>
      <c r="J17" s="229"/>
      <c r="K17" s="183"/>
    </row>
    <row r="18" spans="1:11">
      <c r="A18" s="228"/>
      <c r="B18" s="229"/>
      <c r="C18" s="229"/>
      <c r="D18" s="229"/>
      <c r="E18" s="229"/>
      <c r="F18" s="229"/>
      <c r="G18" s="231">
        <v>1</v>
      </c>
      <c r="H18" s="231">
        <v>2</v>
      </c>
      <c r="I18" s="231">
        <v>3</v>
      </c>
      <c r="J18" s="231">
        <v>4</v>
      </c>
      <c r="K18" s="183"/>
    </row>
    <row r="19" spans="1:11">
      <c r="A19" s="216" t="s">
        <v>184</v>
      </c>
      <c r="B19" s="229"/>
      <c r="C19" s="229"/>
      <c r="D19" s="229"/>
      <c r="E19" s="229"/>
      <c r="F19" s="229" t="s">
        <v>31</v>
      </c>
      <c r="G19" s="223"/>
      <c r="H19" s="223"/>
      <c r="I19" s="223"/>
      <c r="J19" s="223" t="s">
        <v>59</v>
      </c>
      <c r="K19" s="183"/>
    </row>
    <row r="20" spans="1:11" ht="13.5" thickBot="1">
      <c r="A20" s="232"/>
      <c r="B20" s="233"/>
      <c r="C20" s="233"/>
      <c r="D20" s="233"/>
      <c r="E20" s="233"/>
      <c r="F20" s="233"/>
      <c r="G20" s="233"/>
      <c r="H20" s="233"/>
      <c r="I20" s="233"/>
      <c r="J20" s="233"/>
      <c r="K20" s="191"/>
    </row>
    <row r="21" spans="1:11" ht="13.5" thickBot="1">
      <c r="A21" s="229"/>
      <c r="B21" s="229"/>
      <c r="C21" s="229"/>
      <c r="D21" s="229"/>
      <c r="E21" s="229"/>
      <c r="F21" s="229"/>
      <c r="G21" s="229"/>
      <c r="H21" s="229"/>
      <c r="I21" s="229"/>
      <c r="J21" s="229"/>
    </row>
    <row r="22" spans="1:11">
      <c r="A22" s="515" t="s">
        <v>137</v>
      </c>
      <c r="B22" s="516"/>
      <c r="C22" s="516"/>
      <c r="D22" s="516"/>
      <c r="E22" s="516"/>
      <c r="F22" s="516"/>
      <c r="G22" s="516"/>
      <c r="H22" s="516"/>
      <c r="I22" s="516"/>
      <c r="J22" s="516"/>
      <c r="K22" s="234"/>
    </row>
    <row r="23" spans="1:11" ht="56.25" customHeight="1">
      <c r="A23" s="517" t="s">
        <v>194</v>
      </c>
      <c r="B23" s="518"/>
      <c r="C23" s="518"/>
      <c r="D23" s="518"/>
      <c r="E23" s="518"/>
      <c r="F23" s="518"/>
      <c r="G23" s="518"/>
      <c r="H23" s="518"/>
      <c r="I23" s="518"/>
      <c r="J23" s="518"/>
      <c r="K23" s="235"/>
    </row>
    <row r="24" spans="1:11" ht="45.75" customHeight="1">
      <c r="A24" s="517" t="s">
        <v>195</v>
      </c>
      <c r="B24" s="518"/>
      <c r="C24" s="518"/>
      <c r="D24" s="518"/>
      <c r="E24" s="518"/>
      <c r="F24" s="518"/>
      <c r="G24" s="518"/>
      <c r="H24" s="518"/>
      <c r="I24" s="518"/>
      <c r="J24" s="518"/>
      <c r="K24" s="236"/>
    </row>
    <row r="25" spans="1:11" ht="22.5" customHeight="1">
      <c r="A25" s="519"/>
      <c r="B25" s="520"/>
      <c r="C25" s="520"/>
      <c r="D25" s="520"/>
      <c r="E25" s="520"/>
      <c r="F25" s="520"/>
      <c r="G25" s="520"/>
      <c r="H25" s="520"/>
      <c r="I25" s="520"/>
      <c r="J25" s="520"/>
      <c r="K25" s="183"/>
    </row>
    <row r="26" spans="1:11">
      <c r="A26" s="521"/>
      <c r="B26" s="522"/>
      <c r="C26" s="522"/>
      <c r="D26" s="522"/>
      <c r="E26" s="522"/>
      <c r="F26" s="522"/>
      <c r="G26" s="522"/>
      <c r="H26" s="522"/>
      <c r="I26" s="522"/>
      <c r="J26" s="522"/>
      <c r="K26" s="183"/>
    </row>
    <row r="27" spans="1:11" ht="13.5" thickBot="1">
      <c r="A27" s="523"/>
      <c r="B27" s="524"/>
      <c r="C27" s="524"/>
      <c r="D27" s="524"/>
      <c r="E27" s="524"/>
      <c r="F27" s="524"/>
      <c r="G27" s="524"/>
      <c r="H27" s="524"/>
      <c r="I27" s="524"/>
      <c r="J27" s="524"/>
      <c r="K27" s="191"/>
    </row>
    <row r="28" spans="1:11">
      <c r="A28" s="522"/>
      <c r="B28" s="522"/>
      <c r="C28" s="522"/>
      <c r="D28" s="522"/>
      <c r="E28" s="522"/>
      <c r="F28" s="522"/>
      <c r="G28" s="522"/>
      <c r="H28" s="522"/>
      <c r="I28" s="522"/>
      <c r="J28" s="522"/>
    </row>
    <row r="29" spans="1:11">
      <c r="A29" s="522"/>
      <c r="B29" s="522"/>
      <c r="C29" s="522"/>
      <c r="D29" s="522"/>
      <c r="E29" s="522"/>
      <c r="F29" s="522"/>
      <c r="G29" s="522"/>
      <c r="H29" s="522"/>
      <c r="I29" s="522"/>
      <c r="J29" s="522"/>
    </row>
  </sheetData>
  <mergeCells count="10">
    <mergeCell ref="A25:J25"/>
    <mergeCell ref="A26:J26"/>
    <mergeCell ref="A27:J27"/>
    <mergeCell ref="A28:J28"/>
    <mergeCell ref="A29:J29"/>
    <mergeCell ref="A10:J10"/>
    <mergeCell ref="A12:J12"/>
    <mergeCell ref="A22:J22"/>
    <mergeCell ref="A23:J23"/>
    <mergeCell ref="A24:J24"/>
  </mergeCells>
  <phoneticPr fontId="7" type="noConversion"/>
  <pageMargins left="1.3779527559055118" right="0.59055118110236227" top="1.3779527559055118" bottom="0.98425196850393704" header="0" footer="0"/>
  <pageSetup paperSize="9" scale="9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tabColor rgb="FF92D050"/>
  </sheetPr>
  <dimension ref="B1:L29"/>
  <sheetViews>
    <sheetView topLeftCell="A9" workbookViewId="0">
      <selection activeCell="N30" sqref="N30"/>
    </sheetView>
  </sheetViews>
  <sheetFormatPr baseColWidth="10" defaultRowHeight="12.75"/>
  <cols>
    <col min="1" max="1" width="7.75" style="2" customWidth="1"/>
    <col min="2" max="2" width="11" style="2"/>
    <col min="3" max="4" width="9" style="2" customWidth="1"/>
    <col min="5" max="5" width="11" style="2"/>
    <col min="6" max="6" width="9.875" style="2" customWidth="1"/>
    <col min="7" max="7" width="11" style="2"/>
    <col min="8" max="9" width="2.625" style="2" customWidth="1"/>
    <col min="10" max="10" width="2.25" style="2" customWidth="1"/>
    <col min="11" max="11" width="3.375" style="2" customWidth="1"/>
    <col min="12" max="12" width="9.5" style="2" customWidth="1"/>
    <col min="13" max="256" width="11" style="2"/>
    <col min="257" max="257" width="7.75" style="2" customWidth="1"/>
    <col min="258" max="258" width="11" style="2"/>
    <col min="259" max="260" width="9" style="2" customWidth="1"/>
    <col min="261" max="261" width="11" style="2"/>
    <col min="262" max="262" width="9.875" style="2" customWidth="1"/>
    <col min="263" max="263" width="11" style="2"/>
    <col min="264" max="265" width="2.625" style="2" customWidth="1"/>
    <col min="266" max="266" width="2.25" style="2" customWidth="1"/>
    <col min="267" max="267" width="3.375" style="2" customWidth="1"/>
    <col min="268" max="268" width="9.5" style="2" customWidth="1"/>
    <col min="269" max="512" width="11" style="2"/>
    <col min="513" max="513" width="7.75" style="2" customWidth="1"/>
    <col min="514" max="514" width="11" style="2"/>
    <col min="515" max="516" width="9" style="2" customWidth="1"/>
    <col min="517" max="517" width="11" style="2"/>
    <col min="518" max="518" width="9.875" style="2" customWidth="1"/>
    <col min="519" max="519" width="11" style="2"/>
    <col min="520" max="521" width="2.625" style="2" customWidth="1"/>
    <col min="522" max="522" width="2.25" style="2" customWidth="1"/>
    <col min="523" max="523" width="3.375" style="2" customWidth="1"/>
    <col min="524" max="524" width="9.5" style="2" customWidth="1"/>
    <col min="525" max="768" width="11" style="2"/>
    <col min="769" max="769" width="7.75" style="2" customWidth="1"/>
    <col min="770" max="770" width="11" style="2"/>
    <col min="771" max="772" width="9" style="2" customWidth="1"/>
    <col min="773" max="773" width="11" style="2"/>
    <col min="774" max="774" width="9.875" style="2" customWidth="1"/>
    <col min="775" max="775" width="11" style="2"/>
    <col min="776" max="777" width="2.625" style="2" customWidth="1"/>
    <col min="778" max="778" width="2.25" style="2" customWidth="1"/>
    <col min="779" max="779" width="3.375" style="2" customWidth="1"/>
    <col min="780" max="780" width="9.5" style="2" customWidth="1"/>
    <col min="781" max="1024" width="11" style="2"/>
    <col min="1025" max="1025" width="7.75" style="2" customWidth="1"/>
    <col min="1026" max="1026" width="11" style="2"/>
    <col min="1027" max="1028" width="9" style="2" customWidth="1"/>
    <col min="1029" max="1029" width="11" style="2"/>
    <col min="1030" max="1030" width="9.875" style="2" customWidth="1"/>
    <col min="1031" max="1031" width="11" style="2"/>
    <col min="1032" max="1033" width="2.625" style="2" customWidth="1"/>
    <col min="1034" max="1034" width="2.25" style="2" customWidth="1"/>
    <col min="1035" max="1035" width="3.375" style="2" customWidth="1"/>
    <col min="1036" max="1036" width="9.5" style="2" customWidth="1"/>
    <col min="1037" max="1280" width="11" style="2"/>
    <col min="1281" max="1281" width="7.75" style="2" customWidth="1"/>
    <col min="1282" max="1282" width="11" style="2"/>
    <col min="1283" max="1284" width="9" style="2" customWidth="1"/>
    <col min="1285" max="1285" width="11" style="2"/>
    <col min="1286" max="1286" width="9.875" style="2" customWidth="1"/>
    <col min="1287" max="1287" width="11" style="2"/>
    <col min="1288" max="1289" width="2.625" style="2" customWidth="1"/>
    <col min="1290" max="1290" width="2.25" style="2" customWidth="1"/>
    <col min="1291" max="1291" width="3.375" style="2" customWidth="1"/>
    <col min="1292" max="1292" width="9.5" style="2" customWidth="1"/>
    <col min="1293" max="1536" width="11" style="2"/>
    <col min="1537" max="1537" width="7.75" style="2" customWidth="1"/>
    <col min="1538" max="1538" width="11" style="2"/>
    <col min="1539" max="1540" width="9" style="2" customWidth="1"/>
    <col min="1541" max="1541" width="11" style="2"/>
    <col min="1542" max="1542" width="9.875" style="2" customWidth="1"/>
    <col min="1543" max="1543" width="11" style="2"/>
    <col min="1544" max="1545" width="2.625" style="2" customWidth="1"/>
    <col min="1546" max="1546" width="2.25" style="2" customWidth="1"/>
    <col min="1547" max="1547" width="3.375" style="2" customWidth="1"/>
    <col min="1548" max="1548" width="9.5" style="2" customWidth="1"/>
    <col min="1549" max="1792" width="11" style="2"/>
    <col min="1793" max="1793" width="7.75" style="2" customWidth="1"/>
    <col min="1794" max="1794" width="11" style="2"/>
    <col min="1795" max="1796" width="9" style="2" customWidth="1"/>
    <col min="1797" max="1797" width="11" style="2"/>
    <col min="1798" max="1798" width="9.875" style="2" customWidth="1"/>
    <col min="1799" max="1799" width="11" style="2"/>
    <col min="1800" max="1801" width="2.625" style="2" customWidth="1"/>
    <col min="1802" max="1802" width="2.25" style="2" customWidth="1"/>
    <col min="1803" max="1803" width="3.375" style="2" customWidth="1"/>
    <col min="1804" max="1804" width="9.5" style="2" customWidth="1"/>
    <col min="1805" max="2048" width="11" style="2"/>
    <col min="2049" max="2049" width="7.75" style="2" customWidth="1"/>
    <col min="2050" max="2050" width="11" style="2"/>
    <col min="2051" max="2052" width="9" style="2" customWidth="1"/>
    <col min="2053" max="2053" width="11" style="2"/>
    <col min="2054" max="2054" width="9.875" style="2" customWidth="1"/>
    <col min="2055" max="2055" width="11" style="2"/>
    <col min="2056" max="2057" width="2.625" style="2" customWidth="1"/>
    <col min="2058" max="2058" width="2.25" style="2" customWidth="1"/>
    <col min="2059" max="2059" width="3.375" style="2" customWidth="1"/>
    <col min="2060" max="2060" width="9.5" style="2" customWidth="1"/>
    <col min="2061" max="2304" width="11" style="2"/>
    <col min="2305" max="2305" width="7.75" style="2" customWidth="1"/>
    <col min="2306" max="2306" width="11" style="2"/>
    <col min="2307" max="2308" width="9" style="2" customWidth="1"/>
    <col min="2309" max="2309" width="11" style="2"/>
    <col min="2310" max="2310" width="9.875" style="2" customWidth="1"/>
    <col min="2311" max="2311" width="11" style="2"/>
    <col min="2312" max="2313" width="2.625" style="2" customWidth="1"/>
    <col min="2314" max="2314" width="2.25" style="2" customWidth="1"/>
    <col min="2315" max="2315" width="3.375" style="2" customWidth="1"/>
    <col min="2316" max="2316" width="9.5" style="2" customWidth="1"/>
    <col min="2317" max="2560" width="11" style="2"/>
    <col min="2561" max="2561" width="7.75" style="2" customWidth="1"/>
    <col min="2562" max="2562" width="11" style="2"/>
    <col min="2563" max="2564" width="9" style="2" customWidth="1"/>
    <col min="2565" max="2565" width="11" style="2"/>
    <col min="2566" max="2566" width="9.875" style="2" customWidth="1"/>
    <col min="2567" max="2567" width="11" style="2"/>
    <col min="2568" max="2569" width="2.625" style="2" customWidth="1"/>
    <col min="2570" max="2570" width="2.25" style="2" customWidth="1"/>
    <col min="2571" max="2571" width="3.375" style="2" customWidth="1"/>
    <col min="2572" max="2572" width="9.5" style="2" customWidth="1"/>
    <col min="2573" max="2816" width="11" style="2"/>
    <col min="2817" max="2817" width="7.75" style="2" customWidth="1"/>
    <col min="2818" max="2818" width="11" style="2"/>
    <col min="2819" max="2820" width="9" style="2" customWidth="1"/>
    <col min="2821" max="2821" width="11" style="2"/>
    <col min="2822" max="2822" width="9.875" style="2" customWidth="1"/>
    <col min="2823" max="2823" width="11" style="2"/>
    <col min="2824" max="2825" width="2.625" style="2" customWidth="1"/>
    <col min="2826" max="2826" width="2.25" style="2" customWidth="1"/>
    <col min="2827" max="2827" width="3.375" style="2" customWidth="1"/>
    <col min="2828" max="2828" width="9.5" style="2" customWidth="1"/>
    <col min="2829" max="3072" width="11" style="2"/>
    <col min="3073" max="3073" width="7.75" style="2" customWidth="1"/>
    <col min="3074" max="3074" width="11" style="2"/>
    <col min="3075" max="3076" width="9" style="2" customWidth="1"/>
    <col min="3077" max="3077" width="11" style="2"/>
    <col min="3078" max="3078" width="9.875" style="2" customWidth="1"/>
    <col min="3079" max="3079" width="11" style="2"/>
    <col min="3080" max="3081" width="2.625" style="2" customWidth="1"/>
    <col min="3082" max="3082" width="2.25" style="2" customWidth="1"/>
    <col min="3083" max="3083" width="3.375" style="2" customWidth="1"/>
    <col min="3084" max="3084" width="9.5" style="2" customWidth="1"/>
    <col min="3085" max="3328" width="11" style="2"/>
    <col min="3329" max="3329" width="7.75" style="2" customWidth="1"/>
    <col min="3330" max="3330" width="11" style="2"/>
    <col min="3331" max="3332" width="9" style="2" customWidth="1"/>
    <col min="3333" max="3333" width="11" style="2"/>
    <col min="3334" max="3334" width="9.875" style="2" customWidth="1"/>
    <col min="3335" max="3335" width="11" style="2"/>
    <col min="3336" max="3337" width="2.625" style="2" customWidth="1"/>
    <col min="3338" max="3338" width="2.25" style="2" customWidth="1"/>
    <col min="3339" max="3339" width="3.375" style="2" customWidth="1"/>
    <col min="3340" max="3340" width="9.5" style="2" customWidth="1"/>
    <col min="3341" max="3584" width="11" style="2"/>
    <col min="3585" max="3585" width="7.75" style="2" customWidth="1"/>
    <col min="3586" max="3586" width="11" style="2"/>
    <col min="3587" max="3588" width="9" style="2" customWidth="1"/>
    <col min="3589" max="3589" width="11" style="2"/>
    <col min="3590" max="3590" width="9.875" style="2" customWidth="1"/>
    <col min="3591" max="3591" width="11" style="2"/>
    <col min="3592" max="3593" width="2.625" style="2" customWidth="1"/>
    <col min="3594" max="3594" width="2.25" style="2" customWidth="1"/>
    <col min="3595" max="3595" width="3.375" style="2" customWidth="1"/>
    <col min="3596" max="3596" width="9.5" style="2" customWidth="1"/>
    <col min="3597" max="3840" width="11" style="2"/>
    <col min="3841" max="3841" width="7.75" style="2" customWidth="1"/>
    <col min="3842" max="3842" width="11" style="2"/>
    <col min="3843" max="3844" width="9" style="2" customWidth="1"/>
    <col min="3845" max="3845" width="11" style="2"/>
    <col min="3846" max="3846" width="9.875" style="2" customWidth="1"/>
    <col min="3847" max="3847" width="11" style="2"/>
    <col min="3848" max="3849" width="2.625" style="2" customWidth="1"/>
    <col min="3850" max="3850" width="2.25" style="2" customWidth="1"/>
    <col min="3851" max="3851" width="3.375" style="2" customWidth="1"/>
    <col min="3852" max="3852" width="9.5" style="2" customWidth="1"/>
    <col min="3853" max="4096" width="11" style="2"/>
    <col min="4097" max="4097" width="7.75" style="2" customWidth="1"/>
    <col min="4098" max="4098" width="11" style="2"/>
    <col min="4099" max="4100" width="9" style="2" customWidth="1"/>
    <col min="4101" max="4101" width="11" style="2"/>
    <col min="4102" max="4102" width="9.875" style="2" customWidth="1"/>
    <col min="4103" max="4103" width="11" style="2"/>
    <col min="4104" max="4105" width="2.625" style="2" customWidth="1"/>
    <col min="4106" max="4106" width="2.25" style="2" customWidth="1"/>
    <col min="4107" max="4107" width="3.375" style="2" customWidth="1"/>
    <col min="4108" max="4108" width="9.5" style="2" customWidth="1"/>
    <col min="4109" max="4352" width="11" style="2"/>
    <col min="4353" max="4353" width="7.75" style="2" customWidth="1"/>
    <col min="4354" max="4354" width="11" style="2"/>
    <col min="4355" max="4356" width="9" style="2" customWidth="1"/>
    <col min="4357" max="4357" width="11" style="2"/>
    <col min="4358" max="4358" width="9.875" style="2" customWidth="1"/>
    <col min="4359" max="4359" width="11" style="2"/>
    <col min="4360" max="4361" width="2.625" style="2" customWidth="1"/>
    <col min="4362" max="4362" width="2.25" style="2" customWidth="1"/>
    <col min="4363" max="4363" width="3.375" style="2" customWidth="1"/>
    <col min="4364" max="4364" width="9.5" style="2" customWidth="1"/>
    <col min="4365" max="4608" width="11" style="2"/>
    <col min="4609" max="4609" width="7.75" style="2" customWidth="1"/>
    <col min="4610" max="4610" width="11" style="2"/>
    <col min="4611" max="4612" width="9" style="2" customWidth="1"/>
    <col min="4613" max="4613" width="11" style="2"/>
    <col min="4614" max="4614" width="9.875" style="2" customWidth="1"/>
    <col min="4615" max="4615" width="11" style="2"/>
    <col min="4616" max="4617" width="2.625" style="2" customWidth="1"/>
    <col min="4618" max="4618" width="2.25" style="2" customWidth="1"/>
    <col min="4619" max="4619" width="3.375" style="2" customWidth="1"/>
    <col min="4620" max="4620" width="9.5" style="2" customWidth="1"/>
    <col min="4621" max="4864" width="11" style="2"/>
    <col min="4865" max="4865" width="7.75" style="2" customWidth="1"/>
    <col min="4866" max="4866" width="11" style="2"/>
    <col min="4867" max="4868" width="9" style="2" customWidth="1"/>
    <col min="4869" max="4869" width="11" style="2"/>
    <col min="4870" max="4870" width="9.875" style="2" customWidth="1"/>
    <col min="4871" max="4871" width="11" style="2"/>
    <col min="4872" max="4873" width="2.625" style="2" customWidth="1"/>
    <col min="4874" max="4874" width="2.25" style="2" customWidth="1"/>
    <col min="4875" max="4875" width="3.375" style="2" customWidth="1"/>
    <col min="4876" max="4876" width="9.5" style="2" customWidth="1"/>
    <col min="4877" max="5120" width="11" style="2"/>
    <col min="5121" max="5121" width="7.75" style="2" customWidth="1"/>
    <col min="5122" max="5122" width="11" style="2"/>
    <col min="5123" max="5124" width="9" style="2" customWidth="1"/>
    <col min="5125" max="5125" width="11" style="2"/>
    <col min="5126" max="5126" width="9.875" style="2" customWidth="1"/>
    <col min="5127" max="5127" width="11" style="2"/>
    <col min="5128" max="5129" width="2.625" style="2" customWidth="1"/>
    <col min="5130" max="5130" width="2.25" style="2" customWidth="1"/>
    <col min="5131" max="5131" width="3.375" style="2" customWidth="1"/>
    <col min="5132" max="5132" width="9.5" style="2" customWidth="1"/>
    <col min="5133" max="5376" width="11" style="2"/>
    <col min="5377" max="5377" width="7.75" style="2" customWidth="1"/>
    <col min="5378" max="5378" width="11" style="2"/>
    <col min="5379" max="5380" width="9" style="2" customWidth="1"/>
    <col min="5381" max="5381" width="11" style="2"/>
    <col min="5382" max="5382" width="9.875" style="2" customWidth="1"/>
    <col min="5383" max="5383" width="11" style="2"/>
    <col min="5384" max="5385" width="2.625" style="2" customWidth="1"/>
    <col min="5386" max="5386" width="2.25" style="2" customWidth="1"/>
    <col min="5387" max="5387" width="3.375" style="2" customWidth="1"/>
    <col min="5388" max="5388" width="9.5" style="2" customWidth="1"/>
    <col min="5389" max="5632" width="11" style="2"/>
    <col min="5633" max="5633" width="7.75" style="2" customWidth="1"/>
    <col min="5634" max="5634" width="11" style="2"/>
    <col min="5635" max="5636" width="9" style="2" customWidth="1"/>
    <col min="5637" max="5637" width="11" style="2"/>
    <col min="5638" max="5638" width="9.875" style="2" customWidth="1"/>
    <col min="5639" max="5639" width="11" style="2"/>
    <col min="5640" max="5641" width="2.625" style="2" customWidth="1"/>
    <col min="5642" max="5642" width="2.25" style="2" customWidth="1"/>
    <col min="5643" max="5643" width="3.375" style="2" customWidth="1"/>
    <col min="5644" max="5644" width="9.5" style="2" customWidth="1"/>
    <col min="5645" max="5888" width="11" style="2"/>
    <col min="5889" max="5889" width="7.75" style="2" customWidth="1"/>
    <col min="5890" max="5890" width="11" style="2"/>
    <col min="5891" max="5892" width="9" style="2" customWidth="1"/>
    <col min="5893" max="5893" width="11" style="2"/>
    <col min="5894" max="5894" width="9.875" style="2" customWidth="1"/>
    <col min="5895" max="5895" width="11" style="2"/>
    <col min="5896" max="5897" width="2.625" style="2" customWidth="1"/>
    <col min="5898" max="5898" width="2.25" style="2" customWidth="1"/>
    <col min="5899" max="5899" width="3.375" style="2" customWidth="1"/>
    <col min="5900" max="5900" width="9.5" style="2" customWidth="1"/>
    <col min="5901" max="6144" width="11" style="2"/>
    <col min="6145" max="6145" width="7.75" style="2" customWidth="1"/>
    <col min="6146" max="6146" width="11" style="2"/>
    <col min="6147" max="6148" width="9" style="2" customWidth="1"/>
    <col min="6149" max="6149" width="11" style="2"/>
    <col min="6150" max="6150" width="9.875" style="2" customWidth="1"/>
    <col min="6151" max="6151" width="11" style="2"/>
    <col min="6152" max="6153" width="2.625" style="2" customWidth="1"/>
    <col min="6154" max="6154" width="2.25" style="2" customWidth="1"/>
    <col min="6155" max="6155" width="3.375" style="2" customWidth="1"/>
    <col min="6156" max="6156" width="9.5" style="2" customWidth="1"/>
    <col min="6157" max="6400" width="11" style="2"/>
    <col min="6401" max="6401" width="7.75" style="2" customWidth="1"/>
    <col min="6402" max="6402" width="11" style="2"/>
    <col min="6403" max="6404" width="9" style="2" customWidth="1"/>
    <col min="6405" max="6405" width="11" style="2"/>
    <col min="6406" max="6406" width="9.875" style="2" customWidth="1"/>
    <col min="6407" max="6407" width="11" style="2"/>
    <col min="6408" max="6409" width="2.625" style="2" customWidth="1"/>
    <col min="6410" max="6410" width="2.25" style="2" customWidth="1"/>
    <col min="6411" max="6411" width="3.375" style="2" customWidth="1"/>
    <col min="6412" max="6412" width="9.5" style="2" customWidth="1"/>
    <col min="6413" max="6656" width="11" style="2"/>
    <col min="6657" max="6657" width="7.75" style="2" customWidth="1"/>
    <col min="6658" max="6658" width="11" style="2"/>
    <col min="6659" max="6660" width="9" style="2" customWidth="1"/>
    <col min="6661" max="6661" width="11" style="2"/>
    <col min="6662" max="6662" width="9.875" style="2" customWidth="1"/>
    <col min="6663" max="6663" width="11" style="2"/>
    <col min="6664" max="6665" width="2.625" style="2" customWidth="1"/>
    <col min="6666" max="6666" width="2.25" style="2" customWidth="1"/>
    <col min="6667" max="6667" width="3.375" style="2" customWidth="1"/>
    <col min="6668" max="6668" width="9.5" style="2" customWidth="1"/>
    <col min="6669" max="6912" width="11" style="2"/>
    <col min="6913" max="6913" width="7.75" style="2" customWidth="1"/>
    <col min="6914" max="6914" width="11" style="2"/>
    <col min="6915" max="6916" width="9" style="2" customWidth="1"/>
    <col min="6917" max="6917" width="11" style="2"/>
    <col min="6918" max="6918" width="9.875" style="2" customWidth="1"/>
    <col min="6919" max="6919" width="11" style="2"/>
    <col min="6920" max="6921" width="2.625" style="2" customWidth="1"/>
    <col min="6922" max="6922" width="2.25" style="2" customWidth="1"/>
    <col min="6923" max="6923" width="3.375" style="2" customWidth="1"/>
    <col min="6924" max="6924" width="9.5" style="2" customWidth="1"/>
    <col min="6925" max="7168" width="11" style="2"/>
    <col min="7169" max="7169" width="7.75" style="2" customWidth="1"/>
    <col min="7170" max="7170" width="11" style="2"/>
    <col min="7171" max="7172" width="9" style="2" customWidth="1"/>
    <col min="7173" max="7173" width="11" style="2"/>
    <col min="7174" max="7174" width="9.875" style="2" customWidth="1"/>
    <col min="7175" max="7175" width="11" style="2"/>
    <col min="7176" max="7177" width="2.625" style="2" customWidth="1"/>
    <col min="7178" max="7178" width="2.25" style="2" customWidth="1"/>
    <col min="7179" max="7179" width="3.375" style="2" customWidth="1"/>
    <col min="7180" max="7180" width="9.5" style="2" customWidth="1"/>
    <col min="7181" max="7424" width="11" style="2"/>
    <col min="7425" max="7425" width="7.75" style="2" customWidth="1"/>
    <col min="7426" max="7426" width="11" style="2"/>
    <col min="7427" max="7428" width="9" style="2" customWidth="1"/>
    <col min="7429" max="7429" width="11" style="2"/>
    <col min="7430" max="7430" width="9.875" style="2" customWidth="1"/>
    <col min="7431" max="7431" width="11" style="2"/>
    <col min="7432" max="7433" width="2.625" style="2" customWidth="1"/>
    <col min="7434" max="7434" width="2.25" style="2" customWidth="1"/>
    <col min="7435" max="7435" width="3.375" style="2" customWidth="1"/>
    <col min="7436" max="7436" width="9.5" style="2" customWidth="1"/>
    <col min="7437" max="7680" width="11" style="2"/>
    <col min="7681" max="7681" width="7.75" style="2" customWidth="1"/>
    <col min="7682" max="7682" width="11" style="2"/>
    <col min="7683" max="7684" width="9" style="2" customWidth="1"/>
    <col min="7685" max="7685" width="11" style="2"/>
    <col min="7686" max="7686" width="9.875" style="2" customWidth="1"/>
    <col min="7687" max="7687" width="11" style="2"/>
    <col min="7688" max="7689" width="2.625" style="2" customWidth="1"/>
    <col min="7690" max="7690" width="2.25" style="2" customWidth="1"/>
    <col min="7691" max="7691" width="3.375" style="2" customWidth="1"/>
    <col min="7692" max="7692" width="9.5" style="2" customWidth="1"/>
    <col min="7693" max="7936" width="11" style="2"/>
    <col min="7937" max="7937" width="7.75" style="2" customWidth="1"/>
    <col min="7938" max="7938" width="11" style="2"/>
    <col min="7939" max="7940" width="9" style="2" customWidth="1"/>
    <col min="7941" max="7941" width="11" style="2"/>
    <col min="7942" max="7942" width="9.875" style="2" customWidth="1"/>
    <col min="7943" max="7943" width="11" style="2"/>
    <col min="7944" max="7945" width="2.625" style="2" customWidth="1"/>
    <col min="7946" max="7946" width="2.25" style="2" customWidth="1"/>
    <col min="7947" max="7947" width="3.375" style="2" customWidth="1"/>
    <col min="7948" max="7948" width="9.5" style="2" customWidth="1"/>
    <col min="7949" max="8192" width="11" style="2"/>
    <col min="8193" max="8193" width="7.75" style="2" customWidth="1"/>
    <col min="8194" max="8194" width="11" style="2"/>
    <col min="8195" max="8196" width="9" style="2" customWidth="1"/>
    <col min="8197" max="8197" width="11" style="2"/>
    <col min="8198" max="8198" width="9.875" style="2" customWidth="1"/>
    <col min="8199" max="8199" width="11" style="2"/>
    <col min="8200" max="8201" width="2.625" style="2" customWidth="1"/>
    <col min="8202" max="8202" width="2.25" style="2" customWidth="1"/>
    <col min="8203" max="8203" width="3.375" style="2" customWidth="1"/>
    <col min="8204" max="8204" width="9.5" style="2" customWidth="1"/>
    <col min="8205" max="8448" width="11" style="2"/>
    <col min="8449" max="8449" width="7.75" style="2" customWidth="1"/>
    <col min="8450" max="8450" width="11" style="2"/>
    <col min="8451" max="8452" width="9" style="2" customWidth="1"/>
    <col min="8453" max="8453" width="11" style="2"/>
    <col min="8454" max="8454" width="9.875" style="2" customWidth="1"/>
    <col min="8455" max="8455" width="11" style="2"/>
    <col min="8456" max="8457" width="2.625" style="2" customWidth="1"/>
    <col min="8458" max="8458" width="2.25" style="2" customWidth="1"/>
    <col min="8459" max="8459" width="3.375" style="2" customWidth="1"/>
    <col min="8460" max="8460" width="9.5" style="2" customWidth="1"/>
    <col min="8461" max="8704" width="11" style="2"/>
    <col min="8705" max="8705" width="7.75" style="2" customWidth="1"/>
    <col min="8706" max="8706" width="11" style="2"/>
    <col min="8707" max="8708" width="9" style="2" customWidth="1"/>
    <col min="8709" max="8709" width="11" style="2"/>
    <col min="8710" max="8710" width="9.875" style="2" customWidth="1"/>
    <col min="8711" max="8711" width="11" style="2"/>
    <col min="8712" max="8713" width="2.625" style="2" customWidth="1"/>
    <col min="8714" max="8714" width="2.25" style="2" customWidth="1"/>
    <col min="8715" max="8715" width="3.375" style="2" customWidth="1"/>
    <col min="8716" max="8716" width="9.5" style="2" customWidth="1"/>
    <col min="8717" max="8960" width="11" style="2"/>
    <col min="8961" max="8961" width="7.75" style="2" customWidth="1"/>
    <col min="8962" max="8962" width="11" style="2"/>
    <col min="8963" max="8964" width="9" style="2" customWidth="1"/>
    <col min="8965" max="8965" width="11" style="2"/>
    <col min="8966" max="8966" width="9.875" style="2" customWidth="1"/>
    <col min="8967" max="8967" width="11" style="2"/>
    <col min="8968" max="8969" width="2.625" style="2" customWidth="1"/>
    <col min="8970" max="8970" width="2.25" style="2" customWidth="1"/>
    <col min="8971" max="8971" width="3.375" style="2" customWidth="1"/>
    <col min="8972" max="8972" width="9.5" style="2" customWidth="1"/>
    <col min="8973" max="9216" width="11" style="2"/>
    <col min="9217" max="9217" width="7.75" style="2" customWidth="1"/>
    <col min="9218" max="9218" width="11" style="2"/>
    <col min="9219" max="9220" width="9" style="2" customWidth="1"/>
    <col min="9221" max="9221" width="11" style="2"/>
    <col min="9222" max="9222" width="9.875" style="2" customWidth="1"/>
    <col min="9223" max="9223" width="11" style="2"/>
    <col min="9224" max="9225" width="2.625" style="2" customWidth="1"/>
    <col min="9226" max="9226" width="2.25" style="2" customWidth="1"/>
    <col min="9227" max="9227" width="3.375" style="2" customWidth="1"/>
    <col min="9228" max="9228" width="9.5" style="2" customWidth="1"/>
    <col min="9229" max="9472" width="11" style="2"/>
    <col min="9473" max="9473" width="7.75" style="2" customWidth="1"/>
    <col min="9474" max="9474" width="11" style="2"/>
    <col min="9475" max="9476" width="9" style="2" customWidth="1"/>
    <col min="9477" max="9477" width="11" style="2"/>
    <col min="9478" max="9478" width="9.875" style="2" customWidth="1"/>
    <col min="9479" max="9479" width="11" style="2"/>
    <col min="9480" max="9481" width="2.625" style="2" customWidth="1"/>
    <col min="9482" max="9482" width="2.25" style="2" customWidth="1"/>
    <col min="9483" max="9483" width="3.375" style="2" customWidth="1"/>
    <col min="9484" max="9484" width="9.5" style="2" customWidth="1"/>
    <col min="9485" max="9728" width="11" style="2"/>
    <col min="9729" max="9729" width="7.75" style="2" customWidth="1"/>
    <col min="9730" max="9730" width="11" style="2"/>
    <col min="9731" max="9732" width="9" style="2" customWidth="1"/>
    <col min="9733" max="9733" width="11" style="2"/>
    <col min="9734" max="9734" width="9.875" style="2" customWidth="1"/>
    <col min="9735" max="9735" width="11" style="2"/>
    <col min="9736" max="9737" width="2.625" style="2" customWidth="1"/>
    <col min="9738" max="9738" width="2.25" style="2" customWidth="1"/>
    <col min="9739" max="9739" width="3.375" style="2" customWidth="1"/>
    <col min="9740" max="9740" width="9.5" style="2" customWidth="1"/>
    <col min="9741" max="9984" width="11" style="2"/>
    <col min="9985" max="9985" width="7.75" style="2" customWidth="1"/>
    <col min="9986" max="9986" width="11" style="2"/>
    <col min="9987" max="9988" width="9" style="2" customWidth="1"/>
    <col min="9989" max="9989" width="11" style="2"/>
    <col min="9990" max="9990" width="9.875" style="2" customWidth="1"/>
    <col min="9991" max="9991" width="11" style="2"/>
    <col min="9992" max="9993" width="2.625" style="2" customWidth="1"/>
    <col min="9994" max="9994" width="2.25" style="2" customWidth="1"/>
    <col min="9995" max="9995" width="3.375" style="2" customWidth="1"/>
    <col min="9996" max="9996" width="9.5" style="2" customWidth="1"/>
    <col min="9997" max="10240" width="11" style="2"/>
    <col min="10241" max="10241" width="7.75" style="2" customWidth="1"/>
    <col min="10242" max="10242" width="11" style="2"/>
    <col min="10243" max="10244" width="9" style="2" customWidth="1"/>
    <col min="10245" max="10245" width="11" style="2"/>
    <col min="10246" max="10246" width="9.875" style="2" customWidth="1"/>
    <col min="10247" max="10247" width="11" style="2"/>
    <col min="10248" max="10249" width="2.625" style="2" customWidth="1"/>
    <col min="10250" max="10250" width="2.25" style="2" customWidth="1"/>
    <col min="10251" max="10251" width="3.375" style="2" customWidth="1"/>
    <col min="10252" max="10252" width="9.5" style="2" customWidth="1"/>
    <col min="10253" max="10496" width="11" style="2"/>
    <col min="10497" max="10497" width="7.75" style="2" customWidth="1"/>
    <col min="10498" max="10498" width="11" style="2"/>
    <col min="10499" max="10500" width="9" style="2" customWidth="1"/>
    <col min="10501" max="10501" width="11" style="2"/>
    <col min="10502" max="10502" width="9.875" style="2" customWidth="1"/>
    <col min="10503" max="10503" width="11" style="2"/>
    <col min="10504" max="10505" width="2.625" style="2" customWidth="1"/>
    <col min="10506" max="10506" width="2.25" style="2" customWidth="1"/>
    <col min="10507" max="10507" width="3.375" style="2" customWidth="1"/>
    <col min="10508" max="10508" width="9.5" style="2" customWidth="1"/>
    <col min="10509" max="10752" width="11" style="2"/>
    <col min="10753" max="10753" width="7.75" style="2" customWidth="1"/>
    <col min="10754" max="10754" width="11" style="2"/>
    <col min="10755" max="10756" width="9" style="2" customWidth="1"/>
    <col min="10757" max="10757" width="11" style="2"/>
    <col min="10758" max="10758" width="9.875" style="2" customWidth="1"/>
    <col min="10759" max="10759" width="11" style="2"/>
    <col min="10760" max="10761" width="2.625" style="2" customWidth="1"/>
    <col min="10762" max="10762" width="2.25" style="2" customWidth="1"/>
    <col min="10763" max="10763" width="3.375" style="2" customWidth="1"/>
    <col min="10764" max="10764" width="9.5" style="2" customWidth="1"/>
    <col min="10765" max="11008" width="11" style="2"/>
    <col min="11009" max="11009" width="7.75" style="2" customWidth="1"/>
    <col min="11010" max="11010" width="11" style="2"/>
    <col min="11011" max="11012" width="9" style="2" customWidth="1"/>
    <col min="11013" max="11013" width="11" style="2"/>
    <col min="11014" max="11014" width="9.875" style="2" customWidth="1"/>
    <col min="11015" max="11015" width="11" style="2"/>
    <col min="11016" max="11017" width="2.625" style="2" customWidth="1"/>
    <col min="11018" max="11018" width="2.25" style="2" customWidth="1"/>
    <col min="11019" max="11019" width="3.375" style="2" customWidth="1"/>
    <col min="11020" max="11020" width="9.5" style="2" customWidth="1"/>
    <col min="11021" max="11264" width="11" style="2"/>
    <col min="11265" max="11265" width="7.75" style="2" customWidth="1"/>
    <col min="11266" max="11266" width="11" style="2"/>
    <col min="11267" max="11268" width="9" style="2" customWidth="1"/>
    <col min="11269" max="11269" width="11" style="2"/>
    <col min="11270" max="11270" width="9.875" style="2" customWidth="1"/>
    <col min="11271" max="11271" width="11" style="2"/>
    <col min="11272" max="11273" width="2.625" style="2" customWidth="1"/>
    <col min="11274" max="11274" width="2.25" style="2" customWidth="1"/>
    <col min="11275" max="11275" width="3.375" style="2" customWidth="1"/>
    <col min="11276" max="11276" width="9.5" style="2" customWidth="1"/>
    <col min="11277" max="11520" width="11" style="2"/>
    <col min="11521" max="11521" width="7.75" style="2" customWidth="1"/>
    <col min="11522" max="11522" width="11" style="2"/>
    <col min="11523" max="11524" width="9" style="2" customWidth="1"/>
    <col min="11525" max="11525" width="11" style="2"/>
    <col min="11526" max="11526" width="9.875" style="2" customWidth="1"/>
    <col min="11527" max="11527" width="11" style="2"/>
    <col min="11528" max="11529" width="2.625" style="2" customWidth="1"/>
    <col min="11530" max="11530" width="2.25" style="2" customWidth="1"/>
    <col min="11531" max="11531" width="3.375" style="2" customWidth="1"/>
    <col min="11532" max="11532" width="9.5" style="2" customWidth="1"/>
    <col min="11533" max="11776" width="11" style="2"/>
    <col min="11777" max="11777" width="7.75" style="2" customWidth="1"/>
    <col min="11778" max="11778" width="11" style="2"/>
    <col min="11779" max="11780" width="9" style="2" customWidth="1"/>
    <col min="11781" max="11781" width="11" style="2"/>
    <col min="11782" max="11782" width="9.875" style="2" customWidth="1"/>
    <col min="11783" max="11783" width="11" style="2"/>
    <col min="11784" max="11785" width="2.625" style="2" customWidth="1"/>
    <col min="11786" max="11786" width="2.25" style="2" customWidth="1"/>
    <col min="11787" max="11787" width="3.375" style="2" customWidth="1"/>
    <col min="11788" max="11788" width="9.5" style="2" customWidth="1"/>
    <col min="11789" max="12032" width="11" style="2"/>
    <col min="12033" max="12033" width="7.75" style="2" customWidth="1"/>
    <col min="12034" max="12034" width="11" style="2"/>
    <col min="12035" max="12036" width="9" style="2" customWidth="1"/>
    <col min="12037" max="12037" width="11" style="2"/>
    <col min="12038" max="12038" width="9.875" style="2" customWidth="1"/>
    <col min="12039" max="12039" width="11" style="2"/>
    <col min="12040" max="12041" width="2.625" style="2" customWidth="1"/>
    <col min="12042" max="12042" width="2.25" style="2" customWidth="1"/>
    <col min="12043" max="12043" width="3.375" style="2" customWidth="1"/>
    <col min="12044" max="12044" width="9.5" style="2" customWidth="1"/>
    <col min="12045" max="12288" width="11" style="2"/>
    <col min="12289" max="12289" width="7.75" style="2" customWidth="1"/>
    <col min="12290" max="12290" width="11" style="2"/>
    <col min="12291" max="12292" width="9" style="2" customWidth="1"/>
    <col min="12293" max="12293" width="11" style="2"/>
    <col min="12294" max="12294" width="9.875" style="2" customWidth="1"/>
    <col min="12295" max="12295" width="11" style="2"/>
    <col min="12296" max="12297" width="2.625" style="2" customWidth="1"/>
    <col min="12298" max="12298" width="2.25" style="2" customWidth="1"/>
    <col min="12299" max="12299" width="3.375" style="2" customWidth="1"/>
    <col min="12300" max="12300" width="9.5" style="2" customWidth="1"/>
    <col min="12301" max="12544" width="11" style="2"/>
    <col min="12545" max="12545" width="7.75" style="2" customWidth="1"/>
    <col min="12546" max="12546" width="11" style="2"/>
    <col min="12547" max="12548" width="9" style="2" customWidth="1"/>
    <col min="12549" max="12549" width="11" style="2"/>
    <col min="12550" max="12550" width="9.875" style="2" customWidth="1"/>
    <col min="12551" max="12551" width="11" style="2"/>
    <col min="12552" max="12553" width="2.625" style="2" customWidth="1"/>
    <col min="12554" max="12554" width="2.25" style="2" customWidth="1"/>
    <col min="12555" max="12555" width="3.375" style="2" customWidth="1"/>
    <col min="12556" max="12556" width="9.5" style="2" customWidth="1"/>
    <col min="12557" max="12800" width="11" style="2"/>
    <col min="12801" max="12801" width="7.75" style="2" customWidth="1"/>
    <col min="12802" max="12802" width="11" style="2"/>
    <col min="12803" max="12804" width="9" style="2" customWidth="1"/>
    <col min="12805" max="12805" width="11" style="2"/>
    <col min="12806" max="12806" width="9.875" style="2" customWidth="1"/>
    <col min="12807" max="12807" width="11" style="2"/>
    <col min="12808" max="12809" width="2.625" style="2" customWidth="1"/>
    <col min="12810" max="12810" width="2.25" style="2" customWidth="1"/>
    <col min="12811" max="12811" width="3.375" style="2" customWidth="1"/>
    <col min="12812" max="12812" width="9.5" style="2" customWidth="1"/>
    <col min="12813" max="13056" width="11" style="2"/>
    <col min="13057" max="13057" width="7.75" style="2" customWidth="1"/>
    <col min="13058" max="13058" width="11" style="2"/>
    <col min="13059" max="13060" width="9" style="2" customWidth="1"/>
    <col min="13061" max="13061" width="11" style="2"/>
    <col min="13062" max="13062" width="9.875" style="2" customWidth="1"/>
    <col min="13063" max="13063" width="11" style="2"/>
    <col min="13064" max="13065" width="2.625" style="2" customWidth="1"/>
    <col min="13066" max="13066" width="2.25" style="2" customWidth="1"/>
    <col min="13067" max="13067" width="3.375" style="2" customWidth="1"/>
    <col min="13068" max="13068" width="9.5" style="2" customWidth="1"/>
    <col min="13069" max="13312" width="11" style="2"/>
    <col min="13313" max="13313" width="7.75" style="2" customWidth="1"/>
    <col min="13314" max="13314" width="11" style="2"/>
    <col min="13315" max="13316" width="9" style="2" customWidth="1"/>
    <col min="13317" max="13317" width="11" style="2"/>
    <col min="13318" max="13318" width="9.875" style="2" customWidth="1"/>
    <col min="13319" max="13319" width="11" style="2"/>
    <col min="13320" max="13321" width="2.625" style="2" customWidth="1"/>
    <col min="13322" max="13322" width="2.25" style="2" customWidth="1"/>
    <col min="13323" max="13323" width="3.375" style="2" customWidth="1"/>
    <col min="13324" max="13324" width="9.5" style="2" customWidth="1"/>
    <col min="13325" max="13568" width="11" style="2"/>
    <col min="13569" max="13569" width="7.75" style="2" customWidth="1"/>
    <col min="13570" max="13570" width="11" style="2"/>
    <col min="13571" max="13572" width="9" style="2" customWidth="1"/>
    <col min="13573" max="13573" width="11" style="2"/>
    <col min="13574" max="13574" width="9.875" style="2" customWidth="1"/>
    <col min="13575" max="13575" width="11" style="2"/>
    <col min="13576" max="13577" width="2.625" style="2" customWidth="1"/>
    <col min="13578" max="13578" width="2.25" style="2" customWidth="1"/>
    <col min="13579" max="13579" width="3.375" style="2" customWidth="1"/>
    <col min="13580" max="13580" width="9.5" style="2" customWidth="1"/>
    <col min="13581" max="13824" width="11" style="2"/>
    <col min="13825" max="13825" width="7.75" style="2" customWidth="1"/>
    <col min="13826" max="13826" width="11" style="2"/>
    <col min="13827" max="13828" width="9" style="2" customWidth="1"/>
    <col min="13829" max="13829" width="11" style="2"/>
    <col min="13830" max="13830" width="9.875" style="2" customWidth="1"/>
    <col min="13831" max="13831" width="11" style="2"/>
    <col min="13832" max="13833" width="2.625" style="2" customWidth="1"/>
    <col min="13834" max="13834" width="2.25" style="2" customWidth="1"/>
    <col min="13835" max="13835" width="3.375" style="2" customWidth="1"/>
    <col min="13836" max="13836" width="9.5" style="2" customWidth="1"/>
    <col min="13837" max="14080" width="11" style="2"/>
    <col min="14081" max="14081" width="7.75" style="2" customWidth="1"/>
    <col min="14082" max="14082" width="11" style="2"/>
    <col min="14083" max="14084" width="9" style="2" customWidth="1"/>
    <col min="14085" max="14085" width="11" style="2"/>
    <col min="14086" max="14086" width="9.875" style="2" customWidth="1"/>
    <col min="14087" max="14087" width="11" style="2"/>
    <col min="14088" max="14089" width="2.625" style="2" customWidth="1"/>
    <col min="14090" max="14090" width="2.25" style="2" customWidth="1"/>
    <col min="14091" max="14091" width="3.375" style="2" customWidth="1"/>
    <col min="14092" max="14092" width="9.5" style="2" customWidth="1"/>
    <col min="14093" max="14336" width="11" style="2"/>
    <col min="14337" max="14337" width="7.75" style="2" customWidth="1"/>
    <col min="14338" max="14338" width="11" style="2"/>
    <col min="14339" max="14340" width="9" style="2" customWidth="1"/>
    <col min="14341" max="14341" width="11" style="2"/>
    <col min="14342" max="14342" width="9.875" style="2" customWidth="1"/>
    <col min="14343" max="14343" width="11" style="2"/>
    <col min="14344" max="14345" width="2.625" style="2" customWidth="1"/>
    <col min="14346" max="14346" width="2.25" style="2" customWidth="1"/>
    <col min="14347" max="14347" width="3.375" style="2" customWidth="1"/>
    <col min="14348" max="14348" width="9.5" style="2" customWidth="1"/>
    <col min="14349" max="14592" width="11" style="2"/>
    <col min="14593" max="14593" width="7.75" style="2" customWidth="1"/>
    <col min="14594" max="14594" width="11" style="2"/>
    <col min="14595" max="14596" width="9" style="2" customWidth="1"/>
    <col min="14597" max="14597" width="11" style="2"/>
    <col min="14598" max="14598" width="9.875" style="2" customWidth="1"/>
    <col min="14599" max="14599" width="11" style="2"/>
    <col min="14600" max="14601" width="2.625" style="2" customWidth="1"/>
    <col min="14602" max="14602" width="2.25" style="2" customWidth="1"/>
    <col min="14603" max="14603" width="3.375" style="2" customWidth="1"/>
    <col min="14604" max="14604" width="9.5" style="2" customWidth="1"/>
    <col min="14605" max="14848" width="11" style="2"/>
    <col min="14849" max="14849" width="7.75" style="2" customWidth="1"/>
    <col min="14850" max="14850" width="11" style="2"/>
    <col min="14851" max="14852" width="9" style="2" customWidth="1"/>
    <col min="14853" max="14853" width="11" style="2"/>
    <col min="14854" max="14854" width="9.875" style="2" customWidth="1"/>
    <col min="14855" max="14855" width="11" style="2"/>
    <col min="14856" max="14857" width="2.625" style="2" customWidth="1"/>
    <col min="14858" max="14858" width="2.25" style="2" customWidth="1"/>
    <col min="14859" max="14859" width="3.375" style="2" customWidth="1"/>
    <col min="14860" max="14860" width="9.5" style="2" customWidth="1"/>
    <col min="14861" max="15104" width="11" style="2"/>
    <col min="15105" max="15105" width="7.75" style="2" customWidth="1"/>
    <col min="15106" max="15106" width="11" style="2"/>
    <col min="15107" max="15108" width="9" style="2" customWidth="1"/>
    <col min="15109" max="15109" width="11" style="2"/>
    <col min="15110" max="15110" width="9.875" style="2" customWidth="1"/>
    <col min="15111" max="15111" width="11" style="2"/>
    <col min="15112" max="15113" width="2.625" style="2" customWidth="1"/>
    <col min="15114" max="15114" width="2.25" style="2" customWidth="1"/>
    <col min="15115" max="15115" width="3.375" style="2" customWidth="1"/>
    <col min="15116" max="15116" width="9.5" style="2" customWidth="1"/>
    <col min="15117" max="15360" width="11" style="2"/>
    <col min="15361" max="15361" width="7.75" style="2" customWidth="1"/>
    <col min="15362" max="15362" width="11" style="2"/>
    <col min="15363" max="15364" width="9" style="2" customWidth="1"/>
    <col min="15365" max="15365" width="11" style="2"/>
    <col min="15366" max="15366" width="9.875" style="2" customWidth="1"/>
    <col min="15367" max="15367" width="11" style="2"/>
    <col min="15368" max="15369" width="2.625" style="2" customWidth="1"/>
    <col min="15370" max="15370" width="2.25" style="2" customWidth="1"/>
    <col min="15371" max="15371" width="3.375" style="2" customWidth="1"/>
    <col min="15372" max="15372" width="9.5" style="2" customWidth="1"/>
    <col min="15373" max="15616" width="11" style="2"/>
    <col min="15617" max="15617" width="7.75" style="2" customWidth="1"/>
    <col min="15618" max="15618" width="11" style="2"/>
    <col min="15619" max="15620" width="9" style="2" customWidth="1"/>
    <col min="15621" max="15621" width="11" style="2"/>
    <col min="15622" max="15622" width="9.875" style="2" customWidth="1"/>
    <col min="15623" max="15623" width="11" style="2"/>
    <col min="15624" max="15625" width="2.625" style="2" customWidth="1"/>
    <col min="15626" max="15626" width="2.25" style="2" customWidth="1"/>
    <col min="15627" max="15627" width="3.375" style="2" customWidth="1"/>
    <col min="15628" max="15628" width="9.5" style="2" customWidth="1"/>
    <col min="15629" max="15872" width="11" style="2"/>
    <col min="15873" max="15873" width="7.75" style="2" customWidth="1"/>
    <col min="15874" max="15874" width="11" style="2"/>
    <col min="15875" max="15876" width="9" style="2" customWidth="1"/>
    <col min="15877" max="15877" width="11" style="2"/>
    <col min="15878" max="15878" width="9.875" style="2" customWidth="1"/>
    <col min="15879" max="15879" width="11" style="2"/>
    <col min="15880" max="15881" width="2.625" style="2" customWidth="1"/>
    <col min="15882" max="15882" width="2.25" style="2" customWidth="1"/>
    <col min="15883" max="15883" width="3.375" style="2" customWidth="1"/>
    <col min="15884" max="15884" width="9.5" style="2" customWidth="1"/>
    <col min="15885" max="16128" width="11" style="2"/>
    <col min="16129" max="16129" width="7.75" style="2" customWidth="1"/>
    <col min="16130" max="16130" width="11" style="2"/>
    <col min="16131" max="16132" width="9" style="2" customWidth="1"/>
    <col min="16133" max="16133" width="11" style="2"/>
    <col min="16134" max="16134" width="9.875" style="2" customWidth="1"/>
    <col min="16135" max="16135" width="11" style="2"/>
    <col min="16136" max="16137" width="2.625" style="2" customWidth="1"/>
    <col min="16138" max="16138" width="2.25" style="2" customWidth="1"/>
    <col min="16139" max="16139" width="3.375" style="2" customWidth="1"/>
    <col min="16140" max="16140" width="9.5" style="2" customWidth="1"/>
    <col min="16141" max="16384" width="11" style="2"/>
  </cols>
  <sheetData>
    <row r="1" spans="2:12" ht="75" customHeight="1">
      <c r="B1" s="213"/>
      <c r="C1" s="214"/>
      <c r="D1" s="214"/>
      <c r="E1" s="214"/>
      <c r="F1" s="214"/>
      <c r="G1" s="214"/>
      <c r="H1" s="214"/>
      <c r="I1" s="214"/>
      <c r="J1" s="214"/>
      <c r="K1" s="214"/>
      <c r="L1" s="197"/>
    </row>
    <row r="2" spans="2:12">
      <c r="B2" s="180"/>
      <c r="L2" s="183"/>
    </row>
    <row r="3" spans="2:12">
      <c r="B3" s="237"/>
      <c r="C3" s="238"/>
      <c r="D3" s="238" t="s">
        <v>134</v>
      </c>
      <c r="E3" s="238"/>
      <c r="F3" s="238"/>
      <c r="G3" s="239"/>
      <c r="H3" s="239"/>
      <c r="I3" s="239"/>
      <c r="J3" s="239"/>
      <c r="K3" s="239"/>
      <c r="L3" s="240"/>
    </row>
    <row r="4" spans="2:12">
      <c r="B4" s="241"/>
      <c r="C4" s="215"/>
      <c r="D4" s="215"/>
      <c r="E4" s="215"/>
      <c r="F4" s="215"/>
      <c r="G4" s="182"/>
      <c r="H4" s="182"/>
      <c r="I4" s="182"/>
      <c r="J4" s="182"/>
      <c r="K4" s="182"/>
      <c r="L4" s="242"/>
    </row>
    <row r="5" spans="2:12">
      <c r="B5" s="241"/>
      <c r="C5" s="215"/>
      <c r="D5" s="215" t="s">
        <v>157</v>
      </c>
      <c r="E5" s="215"/>
      <c r="F5" s="215"/>
      <c r="G5" s="182"/>
      <c r="H5" s="182"/>
      <c r="I5" s="182"/>
      <c r="J5" s="182"/>
      <c r="K5" s="182"/>
      <c r="L5" s="242"/>
    </row>
    <row r="6" spans="2:12">
      <c r="B6" s="241"/>
      <c r="C6" s="182"/>
      <c r="D6" s="182"/>
      <c r="E6" s="182"/>
      <c r="F6" s="182"/>
      <c r="G6" s="182"/>
      <c r="H6" s="182"/>
      <c r="I6" s="182"/>
      <c r="J6" s="182"/>
      <c r="K6" s="182"/>
      <c r="L6" s="242"/>
    </row>
    <row r="7" spans="2:12">
      <c r="B7" s="241"/>
      <c r="C7" s="182"/>
      <c r="D7" s="182"/>
      <c r="E7" s="182"/>
      <c r="F7" s="182"/>
      <c r="G7" s="182"/>
      <c r="H7" s="182"/>
      <c r="I7" s="182"/>
      <c r="J7" s="182"/>
      <c r="K7" s="182"/>
      <c r="L7" s="242"/>
    </row>
    <row r="8" spans="2:12">
      <c r="B8" s="243" t="s">
        <v>133</v>
      </c>
      <c r="C8" s="217"/>
      <c r="D8" s="217"/>
      <c r="E8" s="217"/>
      <c r="F8" s="217"/>
      <c r="G8" s="217"/>
      <c r="H8" s="217"/>
      <c r="I8" s="217"/>
      <c r="J8" s="217"/>
      <c r="K8" s="217"/>
      <c r="L8" s="242"/>
    </row>
    <row r="9" spans="2:12">
      <c r="B9" s="243"/>
      <c r="C9" s="217"/>
      <c r="D9" s="217"/>
      <c r="E9" s="217"/>
      <c r="F9" s="217"/>
      <c r="G9" s="217"/>
      <c r="H9" s="217"/>
      <c r="I9" s="217"/>
      <c r="J9" s="217"/>
      <c r="K9" s="217"/>
      <c r="L9" s="242"/>
    </row>
    <row r="10" spans="2:12">
      <c r="B10" s="244" t="s">
        <v>29</v>
      </c>
      <c r="C10" s="122"/>
      <c r="D10" s="122" t="s">
        <v>129</v>
      </c>
      <c r="E10" s="217"/>
      <c r="F10" s="217"/>
      <c r="G10" s="217"/>
      <c r="H10" s="217"/>
      <c r="I10" s="217"/>
      <c r="J10" s="217"/>
      <c r="K10" s="217"/>
      <c r="L10" s="242"/>
    </row>
    <row r="11" spans="2:12">
      <c r="B11" s="243"/>
      <c r="C11" s="217"/>
      <c r="D11" s="217"/>
      <c r="E11" s="217"/>
      <c r="F11" s="217"/>
      <c r="G11" s="217"/>
      <c r="H11" s="221">
        <v>1</v>
      </c>
      <c r="I11" s="221">
        <v>2</v>
      </c>
      <c r="J11" s="221">
        <v>3</v>
      </c>
      <c r="K11" s="221">
        <v>4</v>
      </c>
      <c r="L11" s="242"/>
    </row>
    <row r="12" spans="2:12">
      <c r="B12" s="243" t="s">
        <v>30</v>
      </c>
      <c r="C12" s="245">
        <v>2023</v>
      </c>
      <c r="D12" s="217"/>
      <c r="E12" s="217"/>
      <c r="F12" s="217"/>
      <c r="G12" s="217" t="s">
        <v>31</v>
      </c>
      <c r="H12" s="223"/>
      <c r="I12" s="223"/>
      <c r="J12" s="223" t="s">
        <v>59</v>
      </c>
      <c r="K12" s="223"/>
      <c r="L12" s="242"/>
    </row>
    <row r="13" spans="2:12" ht="13.5" thickBot="1">
      <c r="B13" s="243"/>
      <c r="C13" s="217"/>
      <c r="D13" s="217"/>
      <c r="E13" s="217"/>
      <c r="F13" s="217"/>
      <c r="G13" s="217"/>
      <c r="H13" s="217"/>
      <c r="I13" s="217"/>
      <c r="J13" s="217"/>
      <c r="K13" s="217"/>
      <c r="L13" s="242"/>
    </row>
    <row r="14" spans="2:12">
      <c r="B14" s="246"/>
      <c r="C14" s="247"/>
      <c r="D14" s="247"/>
      <c r="E14" s="247"/>
      <c r="F14" s="247"/>
      <c r="G14" s="247"/>
      <c r="H14" s="247"/>
      <c r="I14" s="247"/>
      <c r="J14" s="247"/>
      <c r="K14" s="247"/>
      <c r="L14" s="248"/>
    </row>
    <row r="15" spans="2:12" ht="15.75">
      <c r="B15" s="249" t="s">
        <v>158</v>
      </c>
      <c r="C15" s="250"/>
      <c r="D15" s="251"/>
      <c r="E15" s="250"/>
      <c r="F15" s="250"/>
      <c r="G15" s="250"/>
      <c r="H15" s="250"/>
      <c r="I15" s="250"/>
      <c r="J15" s="250"/>
      <c r="K15" s="251"/>
      <c r="L15" s="252"/>
    </row>
    <row r="16" spans="2:12">
      <c r="B16" s="253"/>
      <c r="C16" s="250"/>
      <c r="D16" s="251"/>
      <c r="E16" s="250"/>
      <c r="F16" s="250"/>
      <c r="G16" s="250"/>
      <c r="H16" s="250"/>
      <c r="I16" s="250"/>
      <c r="J16" s="250"/>
      <c r="K16" s="251"/>
      <c r="L16" s="252"/>
    </row>
    <row r="17" spans="2:12">
      <c r="B17" s="253"/>
      <c r="C17" s="254"/>
      <c r="D17" s="254"/>
      <c r="E17" s="254"/>
      <c r="F17" s="254"/>
      <c r="G17" s="254"/>
      <c r="H17" s="254"/>
      <c r="I17" s="254"/>
      <c r="J17" s="254"/>
      <c r="K17" s="254"/>
      <c r="L17" s="255"/>
    </row>
    <row r="18" spans="2:12">
      <c r="B18" s="256"/>
      <c r="C18" s="525"/>
      <c r="D18" s="525"/>
      <c r="E18" s="525"/>
      <c r="F18" s="525"/>
      <c r="G18" s="525"/>
      <c r="H18" s="525"/>
      <c r="I18" s="525"/>
      <c r="J18" s="525"/>
      <c r="K18" s="525"/>
      <c r="L18" s="255"/>
    </row>
    <row r="19" spans="2:12">
      <c r="B19" s="256"/>
      <c r="C19" s="254"/>
      <c r="D19" s="254"/>
      <c r="E19" s="254"/>
      <c r="F19" s="254"/>
      <c r="G19" s="254"/>
      <c r="H19" s="254"/>
      <c r="I19" s="254"/>
      <c r="J19" s="254"/>
      <c r="K19" s="254"/>
      <c r="L19" s="255"/>
    </row>
    <row r="20" spans="2:12" ht="13.5" thickBot="1">
      <c r="B20" s="257"/>
      <c r="C20" s="258" t="s">
        <v>159</v>
      </c>
      <c r="D20" s="258"/>
      <c r="E20" s="258"/>
      <c r="F20" s="258"/>
      <c r="G20" s="258"/>
      <c r="H20" s="258"/>
      <c r="I20" s="258"/>
      <c r="J20" s="258"/>
      <c r="K20" s="258"/>
      <c r="L20" s="259"/>
    </row>
    <row r="21" spans="2:12" ht="13.5" thickBot="1">
      <c r="B21" s="260"/>
      <c r="C21" s="261"/>
      <c r="D21" s="261"/>
      <c r="E21" s="261"/>
      <c r="F21" s="261"/>
      <c r="G21" s="261"/>
      <c r="H21" s="261"/>
      <c r="I21" s="261"/>
      <c r="J21" s="261"/>
      <c r="K21" s="261"/>
      <c r="L21" s="262"/>
    </row>
    <row r="22" spans="2:12">
      <c r="B22" s="263"/>
      <c r="C22" s="264"/>
      <c r="D22" s="264"/>
      <c r="E22" s="264"/>
      <c r="F22" s="264"/>
      <c r="G22" s="264"/>
      <c r="H22" s="264"/>
      <c r="I22" s="264"/>
      <c r="J22" s="264"/>
      <c r="K22" s="264"/>
      <c r="L22" s="265"/>
    </row>
    <row r="23" spans="2:12">
      <c r="B23" s="266"/>
      <c r="C23" s="267"/>
      <c r="D23" s="267"/>
      <c r="E23" s="267"/>
      <c r="F23" s="267"/>
      <c r="G23" s="267"/>
      <c r="H23" s="267"/>
      <c r="I23" s="267"/>
      <c r="J23" s="267"/>
      <c r="K23" s="267"/>
      <c r="L23" s="268"/>
    </row>
    <row r="24" spans="2:12">
      <c r="B24" s="219"/>
      <c r="C24" s="219"/>
      <c r="D24" s="219"/>
      <c r="E24" s="219"/>
      <c r="F24" s="219"/>
      <c r="G24" s="219"/>
      <c r="H24" s="219"/>
      <c r="I24" s="219"/>
      <c r="J24" s="219"/>
      <c r="K24" s="219"/>
    </row>
    <row r="25" spans="2:12">
      <c r="B25" s="219"/>
      <c r="C25" s="219"/>
      <c r="D25" s="219"/>
      <c r="E25" s="219"/>
      <c r="F25" s="219"/>
      <c r="G25" s="219"/>
      <c r="H25" s="219"/>
      <c r="I25" s="219"/>
      <c r="J25" s="219"/>
      <c r="K25" s="219"/>
    </row>
    <row r="26" spans="2:12">
      <c r="B26" s="219"/>
      <c r="C26" s="219"/>
      <c r="D26" s="219"/>
      <c r="E26" s="219"/>
      <c r="F26" s="219"/>
      <c r="G26" s="219"/>
      <c r="H26" s="219"/>
      <c r="I26" s="219"/>
      <c r="J26" s="219"/>
      <c r="K26" s="219"/>
    </row>
    <row r="27" spans="2:12">
      <c r="B27" s="219"/>
      <c r="C27" s="219"/>
      <c r="D27" s="219"/>
      <c r="E27" s="219"/>
      <c r="F27" s="219"/>
      <c r="G27" s="219"/>
      <c r="H27" s="219"/>
      <c r="I27" s="219"/>
      <c r="J27" s="219"/>
      <c r="K27" s="219"/>
    </row>
    <row r="28" spans="2:12">
      <c r="B28" s="219"/>
      <c r="C28" s="219"/>
      <c r="D28" s="219"/>
      <c r="E28" s="219"/>
      <c r="F28" s="219"/>
      <c r="G28" s="219"/>
      <c r="H28" s="219"/>
      <c r="I28" s="219"/>
      <c r="J28" s="219"/>
      <c r="K28" s="219"/>
    </row>
    <row r="29" spans="2:12">
      <c r="B29" s="219"/>
      <c r="C29" s="219"/>
      <c r="D29" s="219"/>
      <c r="E29" s="219"/>
      <c r="F29" s="219"/>
      <c r="G29" s="219"/>
      <c r="H29" s="219"/>
      <c r="I29" s="219"/>
      <c r="J29" s="219"/>
      <c r="K29" s="219"/>
    </row>
  </sheetData>
  <mergeCells count="1">
    <mergeCell ref="C18:K18"/>
  </mergeCells>
  <pageMargins left="0.7" right="0.7" top="0.75" bottom="0.75" header="0.3" footer="0.3"/>
  <pageSetup paperSize="9" scale="86" orientation="portrait" r:id="rId1"/>
  <drawing r:id="rId2"/>
</worksheet>
</file>

<file path=xl/worksheets/sheet12.xml><?xml version="1.0" encoding="utf-8"?>
<worksheet xmlns="http://schemas.openxmlformats.org/spreadsheetml/2006/main" xmlns:r="http://schemas.openxmlformats.org/officeDocument/2006/relationships">
  <sheetPr>
    <tabColor rgb="FF92D050"/>
  </sheetPr>
  <dimension ref="A1:E12"/>
  <sheetViews>
    <sheetView tabSelected="1" workbookViewId="0">
      <selection activeCell="F3" sqref="F3"/>
    </sheetView>
  </sheetViews>
  <sheetFormatPr baseColWidth="10" defaultRowHeight="12.75"/>
  <cols>
    <col min="1" max="3" width="2.5" style="2" customWidth="1"/>
    <col min="4" max="4" width="3.5" style="2" customWidth="1"/>
    <col min="5" max="5" width="74.375" style="2" customWidth="1"/>
    <col min="6" max="16384" width="11" style="2"/>
  </cols>
  <sheetData>
    <row r="1" spans="1:5" ht="77.25" customHeight="1"/>
    <row r="2" spans="1:5" ht="99.95" customHeight="1">
      <c r="A2" s="529" t="s">
        <v>186</v>
      </c>
      <c r="B2" s="530"/>
      <c r="C2" s="530"/>
      <c r="D2" s="530"/>
      <c r="E2" s="531"/>
    </row>
    <row r="3" spans="1:5" ht="12.75" customHeight="1">
      <c r="A3" s="526"/>
      <c r="B3" s="527"/>
      <c r="C3" s="527"/>
      <c r="D3" s="527"/>
      <c r="E3" s="528"/>
    </row>
    <row r="4" spans="1:5" ht="15">
      <c r="A4" s="532" t="s">
        <v>156</v>
      </c>
      <c r="B4" s="533"/>
      <c r="C4" s="533"/>
      <c r="D4" s="533"/>
      <c r="E4" s="534"/>
    </row>
    <row r="5" spans="1:5" ht="12.75" customHeight="1">
      <c r="A5" s="526"/>
      <c r="B5" s="527"/>
      <c r="C5" s="527"/>
      <c r="D5" s="527"/>
      <c r="E5" s="528"/>
    </row>
    <row r="6" spans="1:5" ht="12.75" customHeight="1">
      <c r="A6" s="526"/>
      <c r="B6" s="527"/>
      <c r="C6" s="527"/>
      <c r="D6" s="527"/>
      <c r="E6" s="528"/>
    </row>
    <row r="7" spans="1:5" ht="12.75" customHeight="1">
      <c r="A7" s="526"/>
      <c r="B7" s="527"/>
      <c r="C7" s="527"/>
      <c r="D7" s="527"/>
      <c r="E7" s="528"/>
    </row>
    <row r="8" spans="1:5" ht="12.75" customHeight="1">
      <c r="A8" s="526"/>
      <c r="B8" s="527"/>
      <c r="C8" s="527"/>
      <c r="D8" s="527"/>
      <c r="E8" s="528"/>
    </row>
    <row r="9" spans="1:5" ht="12.75" customHeight="1">
      <c r="A9" s="526"/>
      <c r="B9" s="527"/>
      <c r="C9" s="527"/>
      <c r="D9" s="527"/>
      <c r="E9" s="528"/>
    </row>
    <row r="10" spans="1:5">
      <c r="A10" s="526"/>
      <c r="B10" s="527"/>
      <c r="C10" s="527"/>
      <c r="D10" s="527"/>
      <c r="E10" s="528"/>
    </row>
    <row r="11" spans="1:5">
      <c r="A11" s="526"/>
      <c r="B11" s="527"/>
      <c r="C11" s="527"/>
      <c r="D11" s="527"/>
      <c r="E11" s="528"/>
    </row>
    <row r="12" spans="1:5">
      <c r="A12" s="526"/>
      <c r="B12" s="527"/>
      <c r="C12" s="527"/>
      <c r="D12" s="527"/>
      <c r="E12" s="528"/>
    </row>
  </sheetData>
  <mergeCells count="11">
    <mergeCell ref="A8:E8"/>
    <mergeCell ref="A9:E9"/>
    <mergeCell ref="A10:E10"/>
    <mergeCell ref="A11:E11"/>
    <mergeCell ref="A12:E12"/>
    <mergeCell ref="A7:E7"/>
    <mergeCell ref="A2:E2"/>
    <mergeCell ref="A3:E3"/>
    <mergeCell ref="A4:E4"/>
    <mergeCell ref="A5:E5"/>
    <mergeCell ref="A6:E6"/>
  </mergeCells>
  <pageMargins left="0.70866141732283472" right="0.11811023622047245" top="0.74803149606299213" bottom="0.74803149606299213" header="0.31496062992125984" footer="0.31496062992125984"/>
  <pageSetup paperSize="9" scale="90" orientation="portrait" r:id="rId1"/>
  <colBreaks count="1" manualBreakCount="1">
    <brk id="5" max="1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Anexo I Programacion Financiera</vt:lpstr>
      <vt:lpstr>anexo 2 </vt:lpstr>
      <vt:lpstr>Anexo 2 Bis</vt:lpstr>
      <vt:lpstr>anexo 3 </vt:lpstr>
      <vt:lpstr>Anexo 4 </vt:lpstr>
      <vt:lpstr>Anexo 6</vt:lpstr>
      <vt:lpstr>ANEXO 19</vt:lpstr>
      <vt:lpstr>ANEXO 20</vt:lpstr>
      <vt:lpstr>ANEXO 30 INC. C</vt:lpstr>
      <vt:lpstr>ANEXO 30 INC. D</vt:lpstr>
      <vt:lpstr>ANEXO 30 ART. 27</vt:lpstr>
      <vt:lpstr>ANEXO 30 OTRAS EXPL.</vt:lpstr>
      <vt:lpstr>'anexo 2 '!Print_Area</vt:lpstr>
      <vt:lpstr>'ANEXO 30 INC. C'!Print_Area</vt:lpstr>
      <vt:lpstr>'Anexo 4 '!Print_Area</vt:lpstr>
      <vt:lpstr>'Anexo I Programacion Financiera'!Print_Area</vt:lpstr>
    </vt:vector>
  </TitlesOfParts>
  <Company>Garay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dc:creator>
  <cp:lastModifiedBy>HCD</cp:lastModifiedBy>
  <cp:lastPrinted>2024-02-05T13:03:08Z</cp:lastPrinted>
  <dcterms:created xsi:type="dcterms:W3CDTF">2005-10-29T15:03:20Z</dcterms:created>
  <dcterms:modified xsi:type="dcterms:W3CDTF">2024-02-27T16:15:53Z</dcterms:modified>
</cp:coreProperties>
</file>