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120" yWindow="-120" windowWidth="20730" windowHeight="11160" tabRatio="904" firstSheet="1" activeTab="11"/>
  </bookViews>
  <sheets>
    <sheet name="Anexo I Programacion Financiera" sheetId="10" r:id="rId1"/>
    <sheet name="anexo 2 " sheetId="1" r:id="rId2"/>
    <sheet name="Anexo 2 Bis" sheetId="8" r:id="rId3"/>
    <sheet name="anexo 3 " sheetId="6" r:id="rId4"/>
    <sheet name="Anexo 4 " sheetId="4" r:id="rId5"/>
    <sheet name="ANEXO 30 INC. C" sheetId="16" r:id="rId6"/>
    <sheet name="ANEXO 30 INC. D" sheetId="17" r:id="rId7"/>
    <sheet name="ANEXO 30 ART. 27" sheetId="20" r:id="rId8"/>
    <sheet name="ANEXO 30 OTRAS EXPL." sheetId="21" r:id="rId9"/>
    <sheet name="Anexo 6" sheetId="13" r:id="rId10"/>
    <sheet name="ANEXO 19" sheetId="18" r:id="rId11"/>
    <sheet name="ANEXO 20" sheetId="22" r:id="rId12"/>
  </sheets>
  <definedNames>
    <definedName name="Print_Area" localSheetId="1">'anexo 2 '!$A$8:$O$30</definedName>
    <definedName name="Print_Area" localSheetId="5">'ANEXO 30 INC. C'!$B$1:$K$23</definedName>
    <definedName name="Print_Area" localSheetId="4">'Anexo 4 '!$A$8:$L$35</definedName>
    <definedName name="Print_Area" localSheetId="0">'Anexo I Programacion Financiera'!$A$1:$L$27</definedName>
  </definedNames>
  <calcPr calcId="124519"/>
</workbook>
</file>

<file path=xl/calcChain.xml><?xml version="1.0" encoding="utf-8"?>
<calcChain xmlns="http://schemas.openxmlformats.org/spreadsheetml/2006/main">
  <c r="J26" i="22"/>
  <c r="H26"/>
  <c r="D26"/>
  <c r="C26"/>
  <c r="I24"/>
  <c r="I26" s="1"/>
  <c r="I23" i="4" l="1"/>
  <c r="I20"/>
  <c r="M21" i="8" l="1"/>
  <c r="J22" i="1" l="1"/>
  <c r="D22" i="8"/>
  <c r="J20" i="1" l="1"/>
  <c r="K20" s="1"/>
  <c r="I37" i="10"/>
  <c r="J37" s="1"/>
  <c r="H37"/>
  <c r="K35"/>
  <c r="J35"/>
  <c r="I35"/>
  <c r="H35"/>
  <c r="L34"/>
  <c r="L33"/>
  <c r="L31"/>
  <c r="L30"/>
  <c r="K29"/>
  <c r="J29"/>
  <c r="I29"/>
  <c r="H29"/>
  <c r="K28"/>
  <c r="J28"/>
  <c r="I28"/>
  <c r="I31" i="4" s="1"/>
  <c r="H28" i="10"/>
  <c r="M26"/>
  <c r="L26"/>
  <c r="L25"/>
  <c r="K24"/>
  <c r="K27" s="1"/>
  <c r="K32" s="1"/>
  <c r="J24"/>
  <c r="J27" s="1"/>
  <c r="J32" s="1"/>
  <c r="I24"/>
  <c r="I27" s="1"/>
  <c r="I32" s="1"/>
  <c r="H24"/>
  <c r="H27" s="1"/>
  <c r="M23"/>
  <c r="L23"/>
  <c r="L22"/>
  <c r="J36" l="1"/>
  <c r="K36"/>
  <c r="L28"/>
  <c r="L29"/>
  <c r="L35"/>
  <c r="I36"/>
  <c r="H32"/>
  <c r="L27"/>
  <c r="L24"/>
  <c r="H36" l="1"/>
  <c r="L36" s="1"/>
  <c r="L32"/>
  <c r="K21" i="1" l="1"/>
  <c r="J19"/>
  <c r="K19" s="1"/>
  <c r="C27"/>
  <c r="I21" i="4"/>
  <c r="E21" i="8"/>
  <c r="J21" s="1"/>
  <c r="D24"/>
  <c r="D23"/>
  <c r="E23" s="1"/>
  <c r="K23" s="1"/>
  <c r="D20"/>
  <c r="E20" s="1"/>
  <c r="D19"/>
  <c r="J25" i="1"/>
  <c r="J24"/>
  <c r="O24" s="1"/>
  <c r="J23"/>
  <c r="O21"/>
  <c r="I32" i="4"/>
  <c r="O26" i="1"/>
  <c r="O23"/>
  <c r="E26"/>
  <c r="E25"/>
  <c r="N25" s="1"/>
  <c r="E24"/>
  <c r="N24" s="1"/>
  <c r="E23"/>
  <c r="N23" s="1"/>
  <c r="E22"/>
  <c r="N22" s="1"/>
  <c r="E21"/>
  <c r="E20"/>
  <c r="E19"/>
  <c r="N19" s="1"/>
  <c r="B27"/>
  <c r="D27"/>
  <c r="I27"/>
  <c r="L27"/>
  <c r="I26" i="8"/>
  <c r="C26"/>
  <c r="J30" i="4"/>
  <c r="J28"/>
  <c r="J27"/>
  <c r="H19"/>
  <c r="J19" s="1"/>
  <c r="J22"/>
  <c r="I25"/>
  <c r="K23" i="13"/>
  <c r="K14"/>
  <c r="K21"/>
  <c r="K22"/>
  <c r="H11"/>
  <c r="H18"/>
  <c r="E19" i="8" l="1"/>
  <c r="K19" s="1"/>
  <c r="D26"/>
  <c r="K21"/>
  <c r="I15" i="13" s="1"/>
  <c r="K25" i="1"/>
  <c r="K23"/>
  <c r="M23" s="1"/>
  <c r="H20" i="4"/>
  <c r="K24" i="1"/>
  <c r="M21"/>
  <c r="M19"/>
  <c r="K22"/>
  <c r="M20"/>
  <c r="O20"/>
  <c r="O19"/>
  <c r="H31" i="4"/>
  <c r="H32" s="1"/>
  <c r="K20" i="8"/>
  <c r="J20"/>
  <c r="E24"/>
  <c r="H23" i="4"/>
  <c r="E22" i="8"/>
  <c r="K22" s="1"/>
  <c r="J19"/>
  <c r="O25" i="1"/>
  <c r="J27"/>
  <c r="O22"/>
  <c r="J23" i="8"/>
  <c r="H25" i="4"/>
  <c r="I26"/>
  <c r="H25" i="13"/>
  <c r="I28" i="8"/>
  <c r="N21" i="1"/>
  <c r="E27"/>
  <c r="I24" i="4"/>
  <c r="J25"/>
  <c r="N20" i="1"/>
  <c r="C28" i="8"/>
  <c r="J31" i="4" l="1"/>
  <c r="J32" s="1"/>
  <c r="M25" i="1"/>
  <c r="J23" i="4"/>
  <c r="J20"/>
  <c r="H26"/>
  <c r="H21"/>
  <c r="H24" s="1"/>
  <c r="M24" i="1"/>
  <c r="M22"/>
  <c r="K27"/>
  <c r="D28" i="8"/>
  <c r="K24"/>
  <c r="K26" s="1"/>
  <c r="J24"/>
  <c r="J22"/>
  <c r="E26"/>
  <c r="O27" i="1"/>
  <c r="I16" i="13"/>
  <c r="I20"/>
  <c r="I29" i="4"/>
  <c r="N27" i="1"/>
  <c r="K15" i="13"/>
  <c r="K13"/>
  <c r="I12"/>
  <c r="J21" i="4" l="1"/>
  <c r="J24" s="1"/>
  <c r="M27" i="1"/>
  <c r="J26" i="4"/>
  <c r="K16" i="13"/>
  <c r="I17"/>
  <c r="I11" s="1"/>
  <c r="I24"/>
  <c r="I19"/>
  <c r="E28" i="8"/>
  <c r="J26"/>
  <c r="K20" i="13"/>
  <c r="I33" i="4"/>
  <c r="H29"/>
  <c r="K28" i="8"/>
  <c r="K12" i="13"/>
  <c r="J29" i="4" l="1"/>
  <c r="K24" i="13"/>
  <c r="K17"/>
  <c r="K19"/>
  <c r="I18"/>
  <c r="H33" i="4"/>
  <c r="J33" l="1"/>
  <c r="K11" i="13"/>
  <c r="I25"/>
  <c r="K18"/>
  <c r="K25" l="1"/>
</calcChain>
</file>

<file path=xl/sharedStrings.xml><?xml version="1.0" encoding="utf-8"?>
<sst xmlns="http://schemas.openxmlformats.org/spreadsheetml/2006/main" count="318" uniqueCount="194">
  <si>
    <t>ACUERDO N° 3949</t>
  </si>
  <si>
    <t>ANEXO 2: DE LA EJECUCION DEL PRESUPUESTO CON RELACION A LOS CREDITOS ACUMULADA AL FIN DEL TRIMESTRE</t>
  </si>
  <si>
    <t>Nomenclador:</t>
  </si>
  <si>
    <t>Ejercicio:</t>
  </si>
  <si>
    <t>Trimestre</t>
  </si>
  <si>
    <t>Partidas</t>
  </si>
  <si>
    <t>Credito</t>
  </si>
  <si>
    <t>Modificaciones acumuladas</t>
  </si>
  <si>
    <t>Crédito</t>
  </si>
  <si>
    <t>Compromisos</t>
  </si>
  <si>
    <t>Devengado</t>
  </si>
  <si>
    <t>Mandado a</t>
  </si>
  <si>
    <t>Pagado</t>
  </si>
  <si>
    <t xml:space="preserve">Residuos </t>
  </si>
  <si>
    <t>Saldo no</t>
  </si>
  <si>
    <t>Deuda</t>
  </si>
  <si>
    <t>al fin de cada trimestre</t>
  </si>
  <si>
    <t>Autorizado</t>
  </si>
  <si>
    <t>Contraidos</t>
  </si>
  <si>
    <t>Pagar</t>
  </si>
  <si>
    <t>Pasivos</t>
  </si>
  <si>
    <t>Utilizado</t>
  </si>
  <si>
    <t>Exigible</t>
  </si>
  <si>
    <t>Aumentos</t>
  </si>
  <si>
    <t>Disminuciones</t>
  </si>
  <si>
    <t>Definitivo</t>
  </si>
  <si>
    <t>TOTALES</t>
  </si>
  <si>
    <t>Ejercicio</t>
  </si>
  <si>
    <t>ANEXO 4: EJECUCION PRESUPUESTARIA DEL TRIMESTRE. CUMPLIMIENTO DE METAS</t>
  </si>
  <si>
    <t>NOMENCLADOR</t>
  </si>
  <si>
    <t xml:space="preserve">EJERCICIO: </t>
  </si>
  <si>
    <t>TRIMESTRE</t>
  </si>
  <si>
    <t>Ejecutado</t>
  </si>
  <si>
    <t>Programacion</t>
  </si>
  <si>
    <t>Diferencia entre</t>
  </si>
  <si>
    <t>Concepto</t>
  </si>
  <si>
    <t xml:space="preserve">en el </t>
  </si>
  <si>
    <t>Financiera del</t>
  </si>
  <si>
    <t xml:space="preserve">Ejecutado y </t>
  </si>
  <si>
    <t>Nota</t>
  </si>
  <si>
    <t>trimestre</t>
  </si>
  <si>
    <t>Programacion Financ.</t>
  </si>
  <si>
    <t>I</t>
  </si>
  <si>
    <t>RECURSOS CORRIENTES</t>
  </si>
  <si>
    <t>A</t>
  </si>
  <si>
    <t>II</t>
  </si>
  <si>
    <t>GASTOS CORRIENTES</t>
  </si>
  <si>
    <t>B</t>
  </si>
  <si>
    <t>III</t>
  </si>
  <si>
    <t>RESULTADO ECONOMICO: Ahorro/Desahorro (I-II)</t>
  </si>
  <si>
    <t>IV</t>
  </si>
  <si>
    <t>RECURSOS DE CAPITAL</t>
  </si>
  <si>
    <t>V</t>
  </si>
  <si>
    <t>GASTOS DE CAPITAL</t>
  </si>
  <si>
    <t>VI</t>
  </si>
  <si>
    <t>EXCEDENTE ANTES TRANF. FIGURATIVAS (III+IV-V)</t>
  </si>
  <si>
    <t>VII</t>
  </si>
  <si>
    <t>RECURSOS FIGURATIVOS</t>
  </si>
  <si>
    <t>VIII</t>
  </si>
  <si>
    <t>GASTOS FIGURATIVOS</t>
  </si>
  <si>
    <t>IX</t>
  </si>
  <si>
    <t>NECESIDAD DE FINANCIAMIENTO (VI+VII-VIII)</t>
  </si>
  <si>
    <t>X</t>
  </si>
  <si>
    <t>FUENTES DE FINANCIAMIENTO</t>
  </si>
  <si>
    <t>XI</t>
  </si>
  <si>
    <t>APLICACIONES FINANCIERAS</t>
  </si>
  <si>
    <t>C</t>
  </si>
  <si>
    <t>XII</t>
  </si>
  <si>
    <t>FINANCIAMIENTO NETO (X-XI)</t>
  </si>
  <si>
    <t>XIII</t>
  </si>
  <si>
    <t>RESULTADO FINANCIERO (IX+XII)</t>
  </si>
  <si>
    <t>ANEXO 3: DE LA EJECUCION DEL PRESUPUESTO CON RELACION AL CALCULO DE RECURSOS Y FINANCIAMIENTO</t>
  </si>
  <si>
    <t>ACUMULADO AL FIN DEL TRIMESTRE E INGRESADO EN EL TRIMESTRE</t>
  </si>
  <si>
    <t>Calculo original</t>
  </si>
  <si>
    <t>Modificaciones Acumuladas</t>
  </si>
  <si>
    <t>Calculo definitivo</t>
  </si>
  <si>
    <t>Ingresado</t>
  </si>
  <si>
    <t>Diferencia</t>
  </si>
  <si>
    <t xml:space="preserve">Ingresado </t>
  </si>
  <si>
    <t>Acumulado al</t>
  </si>
  <si>
    <t>en el</t>
  </si>
  <si>
    <t>fin de cada</t>
  </si>
  <si>
    <t>ANEXO 2 BIS: DE LA EJECUCION DEL PRESUPUESTO CON RELACION A LOS CREDITOS CORRESPONDIENTE AL TRIMESTRE</t>
  </si>
  <si>
    <t xml:space="preserve"> </t>
  </si>
  <si>
    <t xml:space="preserve">Mandado </t>
  </si>
  <si>
    <t xml:space="preserve">Pagado </t>
  </si>
  <si>
    <t xml:space="preserve">Variacion </t>
  </si>
  <si>
    <t>Variacion</t>
  </si>
  <si>
    <t>contraidos</t>
  </si>
  <si>
    <t>en el trimestre</t>
  </si>
  <si>
    <t>a pagar en el</t>
  </si>
  <si>
    <t>Residuos Pasivos</t>
  </si>
  <si>
    <t>Deuda Exigible</t>
  </si>
  <si>
    <t>N   O          A   P   L   I   C   A   B   L   E</t>
  </si>
  <si>
    <t>ANEXO 1: PROGRAMACION FINANCIERA ART. 22 LEY 7314</t>
  </si>
  <si>
    <t>1° Trimestre</t>
  </si>
  <si>
    <t>2° Trimestre</t>
  </si>
  <si>
    <t>3° Trimestre</t>
  </si>
  <si>
    <t>4° Trimestre</t>
  </si>
  <si>
    <t>Presupuesto</t>
  </si>
  <si>
    <t>Votado en el</t>
  </si>
  <si>
    <t>TOTAL RECURSOS (I+IV)</t>
  </si>
  <si>
    <t>TOTAL GASTOS (II+V)</t>
  </si>
  <si>
    <t>41200 Bienes</t>
  </si>
  <si>
    <t>41100 Personal</t>
  </si>
  <si>
    <t>41300 Servicios</t>
  </si>
  <si>
    <t>51100 Bs.Capital</t>
  </si>
  <si>
    <t>74100 Deuda Ej. Anter.</t>
  </si>
  <si>
    <t>74100 Deuda Ej.Anter</t>
  </si>
  <si>
    <t>Stock de Deuda</t>
  </si>
  <si>
    <t>Flotante al inicio</t>
  </si>
  <si>
    <t>Variacion Deuda</t>
  </si>
  <si>
    <t>Flotante contraida</t>
  </si>
  <si>
    <t>en el Trimestre</t>
  </si>
  <si>
    <t>del Trimestre</t>
  </si>
  <si>
    <t>Stock Deuda</t>
  </si>
  <si>
    <t>flotante al final</t>
  </si>
  <si>
    <t>Gastos Corrientes</t>
  </si>
  <si>
    <t>Personal</t>
  </si>
  <si>
    <t>Locaciones de Servicios</t>
  </si>
  <si>
    <t>Bienes Corrientes</t>
  </si>
  <si>
    <t>Otros Servicios</t>
  </si>
  <si>
    <t>Transferencicas</t>
  </si>
  <si>
    <t>Erogaciones sin discriminar</t>
  </si>
  <si>
    <t>Erogaciones de capital</t>
  </si>
  <si>
    <t>Bienes de Capital</t>
  </si>
  <si>
    <t>Trabajos Pùblicos</t>
  </si>
  <si>
    <t>Inversion Financiera</t>
  </si>
  <si>
    <t>Bienes pre existentes</t>
  </si>
  <si>
    <t>Erogaciones figurativas</t>
  </si>
  <si>
    <t>Aplicaciones financieras</t>
  </si>
  <si>
    <t>TOTAL</t>
  </si>
  <si>
    <t>ANEXO 6: EVOLUCION DE LA DEUDA FLOTANTE ACUMULADA AL FIN DEL TRIMESTRE</t>
  </si>
  <si>
    <r>
      <t>REPARTICION:</t>
    </r>
    <r>
      <rPr>
        <b/>
        <sz val="10"/>
        <rFont val="Arial"/>
        <family val="2"/>
      </rPr>
      <t xml:space="preserve"> H. Cámara de Diputados</t>
    </r>
  </si>
  <si>
    <t>010102</t>
  </si>
  <si>
    <t>Repartición / Organismo: H Cámara de Diputados</t>
  </si>
  <si>
    <t>Repartición / Organismo:  H. Cámara de Diputados</t>
  </si>
  <si>
    <t>43100 Transferencias</t>
  </si>
  <si>
    <t>41300 Trasferencias</t>
  </si>
  <si>
    <t>Repartición / Organismo: H. Cámara de Diputados</t>
  </si>
  <si>
    <t>REPARTICION /ORGANISMO: HONORABLE CAMARA DE DIPUTADOS</t>
  </si>
  <si>
    <t xml:space="preserve">           ACUERDO    Nº     3.949</t>
  </si>
  <si>
    <t>53100 Bienes Preexistentes</t>
  </si>
  <si>
    <t xml:space="preserve"> ANEXO 30 inc. D):     MEDIDAS CORRECTIVAS</t>
  </si>
  <si>
    <t xml:space="preserve"> ANEXO 30 inc. C):     INFORMES ESCRITOS</t>
  </si>
  <si>
    <t>EJERCICIO: 2015</t>
  </si>
  <si>
    <t>EJERCICIO:  2.018</t>
  </si>
  <si>
    <t>LAS MEDIDAS TOMADAS PARA LA CORRECCIÓN DE DESVÍOS SON LAS SIGUIENTES:</t>
  </si>
  <si>
    <t>Cámara de Diputados</t>
  </si>
  <si>
    <t>Al Final</t>
  </si>
  <si>
    <t>Bajas</t>
  </si>
  <si>
    <t>Altas</t>
  </si>
  <si>
    <t>Al Inicio</t>
  </si>
  <si>
    <t>Importe Liquidado en el trimestre</t>
  </si>
  <si>
    <t>Cargos</t>
  </si>
  <si>
    <t>ADMINISTRACIÓN CENTRAL</t>
  </si>
  <si>
    <t>PLANTA DE PERSONAL TOTAL</t>
  </si>
  <si>
    <t>PLANTA DE PERSONAL TEMPORARIA</t>
  </si>
  <si>
    <t>PLANTA DE PERSONAL PERMANENTE</t>
  </si>
  <si>
    <t>ORGANISMO</t>
  </si>
  <si>
    <t>TRIMESTRE:</t>
  </si>
  <si>
    <t>ANEXO 19: DETALLE DE LA PLANTA DE PERSONAL Y CONTRATOS DE LOCACIÓN. IMPORTES LIQUIDADOS ACUMULADOS AL FIN DE CADA TRIMESTRE</t>
  </si>
  <si>
    <t>ACUERDO Nº 3949</t>
  </si>
  <si>
    <t>EJERCICIO: 2020</t>
  </si>
  <si>
    <t>Importe Liquidado Acumulado Anual</t>
  </si>
  <si>
    <t>Boletos de Ingresos del Trimestre</t>
  </si>
  <si>
    <t>Boletos de Ingresos Acumulados Anual</t>
  </si>
  <si>
    <t>SIN MOVIMIENTO</t>
  </si>
  <si>
    <t xml:space="preserve"> ANEXO 30 :     ARTICULO 27</t>
  </si>
  <si>
    <t xml:space="preserve">NO APLICA </t>
  </si>
  <si>
    <t xml:space="preserve">           </t>
  </si>
  <si>
    <t>ANEXO N° 20</t>
  </si>
  <si>
    <t>ALTAS Y BAJAS DE CONTRATOS DE LOCACIÓN DE SERVICIOS. Art. 33 inc. B.</t>
  </si>
  <si>
    <t>REPARTICIÓN/ORGANISMO:</t>
  </si>
  <si>
    <t>HONORABLE CÁMARA DE DIPUTADOS</t>
  </si>
  <si>
    <t xml:space="preserve">TRIMESTRE </t>
  </si>
  <si>
    <t>NOMENCLADOR 10102</t>
  </si>
  <si>
    <t xml:space="preserve">Organismo </t>
  </si>
  <si>
    <t>Cant Inicio</t>
  </si>
  <si>
    <t>Cant. Fin</t>
  </si>
  <si>
    <t>Importe total liquidado</t>
  </si>
  <si>
    <t>H. Cámara de Diputados</t>
  </si>
  <si>
    <t>Totales</t>
  </si>
  <si>
    <r>
      <t xml:space="preserve">LAS DIFERENCIAS EN EL CUMPLIMIENTO DE METAS OBEDECEN AL SIGUIENTE DETALLE:
1) </t>
    </r>
    <r>
      <rPr>
        <b/>
        <sz val="8"/>
        <rFont val="Arial"/>
        <family val="2"/>
      </rPr>
      <t>GASTOS CORRIENTES:</t>
    </r>
    <r>
      <rPr>
        <sz val="8"/>
        <rFont val="Arial"/>
        <family val="2"/>
      </rPr>
      <t xml:space="preserve"> LA DIFERENCIA RESPONDE CORRESPONDE A UN INCREMENTO DEL 7% EN LOS SALA- RIOS A PARTIR DE MARZO DE 2021, TANTO DE PERSONAL ESCALAFONADO COMO FUERA DE ESCALAFÓN, LO QUE IMPACTA EN EL GASTO CORRIENTE DE SUELDOS DE LOS TRES MESES DEL SEMESTRE ACTUAL. DICHO AUMENTO FUE ACORDADO EN REUNIÓN PARITARIA. EL IMPACTO PRESUPUESTARIO DE ESE 7% ,SE VE DISMINUIDO EN LA DIFERENCIA ENTRE LO EJECUTADO Y PROGRAMADO POR AHORRO DE CARGOS EN PLANTA TEMPOARIA Y PERMANENTE REALIZADOS DURANTE EL EJERCICIO 2021. LA DIFERENCIA TAMBIÉN REDUNDA EN LA REDUCCIÓN EN  EL GASTO  CORRIENTE DEBIDO A EROGACIONES QUE FUERON PREVISTAS EN EL TRIMESTRE ANTERIOR PERO QUE SE EJECUTARON EN ESTE TRIMESTRE.
2) </t>
    </r>
    <r>
      <rPr>
        <b/>
        <sz val="8"/>
        <rFont val="Arial"/>
        <family val="2"/>
      </rPr>
      <t>GASTOS DE CAPITAL</t>
    </r>
    <r>
      <rPr>
        <sz val="8"/>
        <rFont val="Arial"/>
        <family val="2"/>
      </rPr>
      <t xml:space="preserve">: PARA RELIZAR LAS ADQUISICIONES  DURANTE EL  TRIMESTRE, SE PROCEDIÓ A ADECUAR LA PARTIDA  A EFECTOS DE DAR SOLUCIÓN AL TRABAJO EN FORMA VIRTUAL EN CUARENTENA. DEBEMOS TENER EN CUENTA QUE AL DAR CUMPLIMIENTO CON CON LO QUE ESTABLECEN LA LEY DE RESPONSABILIDAD FISCAL Y EL ACUERDO 3949 RESPECTO DE LA CARGA DEL ANEXO 1, PROGRAMAClÓN FINANCIERA DEL PRESUPUESTO, EXISTlÓ UNA DIFERENCIA RESPECTO DEL PRESUPUESTO VOTADO Y EL CARGADO A SIDICO EN LAS PARTIDAS EN LAS FECHAS LÍMITE PARA REALIZAR ESTA PROGRAMAClÓN. LA CÁMARA REALIZA LA CARGA CON LOS VALORES DEL SISTEMA, DEJA ACLARADO QUE NO SE ESTARÍA CUMPLIENDO CON LA RESOLUClÓN NO 050-S-H-2020 REFRENDADA POR RESOLUClÓN N° 1037/2020 DE LA HONORABLE CÁMARA DE DIPUTADOS DE LA PROVINCIA DE MENDOZA.  NO PUDIENDO LA HCD CAMBIAR LA PROGRAMACIÓN, LO QUE PRODUCIRÁ DIFERENCIAS EN LOS TRIMESTRES SUBSIGUIENTES.
</t>
    </r>
  </si>
  <si>
    <t>EJERCICIO:  2.022</t>
  </si>
  <si>
    <t>EJERCICIO: 2022</t>
  </si>
  <si>
    <r>
      <rPr>
        <b/>
        <sz val="8"/>
        <rFont val="Arial"/>
        <family val="2"/>
      </rPr>
      <t>1) GASTOS CORRIENTES</t>
    </r>
    <r>
      <rPr>
        <sz val="8"/>
        <rFont val="Arial"/>
        <family val="2"/>
      </rPr>
      <t xml:space="preserve">: A PARTIR DE LA NORMALIZACIÓN DEL GASTO CORRIENTE QUE SE DIFIERE A LOS PRÓXIMOS TRIMESTRES, SE CORREGIRÁN DE EXISTIR LOS DESVÍOS.   </t>
    </r>
  </si>
  <si>
    <t>EJERCICIO 2022</t>
  </si>
  <si>
    <r>
      <t xml:space="preserve">                                                     ACUERDO    Nº     3.949
                                              ANEXO 30 :     OTRAS EXPLICACIONES
</t>
    </r>
    <r>
      <rPr>
        <sz val="10"/>
        <color indexed="8"/>
        <rFont val="Arial"/>
        <family val="1"/>
        <charset val="204"/>
      </rPr>
      <t xml:space="preserve">REPARTICION /ORGANISMO: HONORABLE CAMARA DE DIPUTADOS NOMENCLADOR                 </t>
    </r>
    <r>
      <rPr>
        <b/>
        <sz val="10"/>
        <color indexed="8"/>
        <rFont val="Arial"/>
        <family val="1"/>
        <charset val="204"/>
      </rPr>
      <t xml:space="preserve">010102
                                                                                                                                    </t>
    </r>
    <r>
      <rPr>
        <sz val="10"/>
        <color indexed="8"/>
        <rFont val="Arial"/>
        <family val="1"/>
        <charset val="204"/>
      </rPr>
      <t xml:space="preserve">
EJERCICIO:     2022                                                                                TRIMESTRE 3°</t>
    </r>
  </si>
  <si>
    <r>
      <rPr>
        <b/>
        <sz val="8"/>
        <rFont val="Arial"/>
        <family val="2"/>
      </rPr>
      <t>2) GASTOS DE CAPITAL</t>
    </r>
    <r>
      <rPr>
        <sz val="8"/>
        <rFont val="Arial"/>
        <family val="2"/>
      </rPr>
      <t xml:space="preserve">: A PARTIR DE LA APLICACIÓN DEL PRESUPUESTO VOTADO POR LA HONORABLE CÁMARA DE DIPUTADOS, SE CORRIGEN DE EXISTIR DIFERENCIAS . </t>
    </r>
    <r>
      <rPr>
        <b/>
        <sz val="8"/>
        <rFont val="Arial"/>
        <family val="2"/>
      </rPr>
      <t/>
    </r>
  </si>
  <si>
    <r>
      <t>LAS DIFERENCIAS EN EL CUMPLIMIENTO DE METAS OBEDECEN AL SIGUIENTE DETALLE:</t>
    </r>
    <r>
      <rPr>
        <sz val="8"/>
        <color rgb="FFFF0000"/>
        <rFont val="Arial"/>
        <family val="2"/>
      </rPr>
      <t xml:space="preserve">
</t>
    </r>
    <r>
      <rPr>
        <sz val="8"/>
        <rFont val="Arial"/>
        <family val="2"/>
      </rPr>
      <t xml:space="preserve">1) </t>
    </r>
    <r>
      <rPr>
        <b/>
        <sz val="8"/>
        <rFont val="Arial"/>
        <family val="2"/>
      </rPr>
      <t>GASTOS CORRIENTES:</t>
    </r>
    <r>
      <rPr>
        <sz val="8"/>
        <rFont val="Arial"/>
        <family val="2"/>
      </rPr>
      <t xml:space="preserve"> LA DIFERENCIA  RESPONDE A UN INCREMENTO  EN LOS SALARIOS ACUMULADOS EN EL TRIMESTRE QUE ASCIENDE AL 35% PROMEDIO PARA EL PERSONAL DENTRO DEL ESCALAFÓN Y DEL 36% PROMEDIO PARA EL PERSONAL FUERA DE ESCALAFÓN BASADO EN EL INCREMENTO DEL SUELDO DEL GOBERNADOR, TODO ESTO RESPECTO A DICIEMBRE DEL 2021 QUE SE UTILIZA COMO BASE PARA CALCULAR EL PRESUPUESTO 2022. EL IMPACTO PRESUPUESTARIO DE ESE PORCENTAJE SE VE DISMINUIDO EN LA DIFERENCIA ENTRE LO EJECUTADO Y PROGRAMADO POR AHORRO DE CARGOS EN PLANTA TEMPORARIA Y PERMANENTE REALIZADOS DURANTE ESTE Y LOS ANTERIORIORES TRIMESTRES. LA DIFERENCIA TAMBIÉN SE FUNDA EN QUE LAS CONTRATACIONES Y COMPRAS DE EROGACIONES CORRIENTES HAN SUFRIDO INCREMENTOS EN SUS PRECIOS POR ENCIMA DE LA INFLACIÓN CONTEMPLADA EN EL MOMENTO DE LA ELABORACIÓN DEL PRESUPUESTO 2022.                                                                                                                                                                             </t>
    </r>
    <r>
      <rPr>
        <b/>
        <sz val="8"/>
        <rFont val="Arial"/>
        <family val="2"/>
      </rPr>
      <t xml:space="preserve">2) GASTOS DE CAPITAL: </t>
    </r>
    <r>
      <rPr>
        <sz val="8"/>
        <rFont val="Arial"/>
        <family val="2"/>
      </rPr>
      <t xml:space="preserve">LAS DIFERENCIAS RESPONDEN A ADQUISICIONES QUE SE REALIZARON DURANTE ESTE TRIMESTRE, TODO ELLO DEBIDO A QUE EN LOS TRIMESTRES ANTERIORES ESTA HONORABLE CÁMARA DE DIPUTADOS REDUJO LA INVERSIÓN EN BIENES DE CAPITAL. DEBEMOS TENER EN CUENTA QUE AL DAR CUMPLIMIENTO CON CON LO QUE ESTABLECEN LA LEY DE RESPONSABILIDAD FISCAL Y EL ACUERDO 3949 RESPECTO DE LA CARGA DEL ANEXO 1, PROGRAMAClÓN FINANCIERA DEL PRESUPUESTO, EXISTlÓ UNA DIFERENCIA RESPECTO DEL PRESUPUESTO VOTADO Y EL CARGADO A SIDICO EN LAS PARTIDAS EN LAS FECHAS LÍMITE PARA REALIZAR ESTA PROGRAMAClÓN. LA CÁMARA REALIZA LA CARGA CON LOS VALORES DEL SISTEMA, DEJA ACLARADO QUE NO SE ESTARÍA CUMPLIENDO CON LA RESOLUClÓN N° 122-P-SH-2021 REFRENDADA POR RESOLUClÓN N° 594/2021 DE LA HONORABLE CÁMARA DE DIPUTADOS DE LA PROVINCIA DE MENDOZA.  NO PUDIENDO LA HCD CAMBIAR LA PROGRAMACIÓN, LO QUE PRODUCE DIFERENCIAS EN LOS TRIMESTRES.
</t>
    </r>
  </si>
  <si>
    <t>TERCER TRIMESTRE 2022</t>
  </si>
  <si>
    <r>
      <rPr>
        <b/>
        <sz val="11"/>
        <color theme="1"/>
        <rFont val="Calibri"/>
        <family val="2"/>
        <scheme val="minor"/>
      </rPr>
      <t xml:space="preserve">REPARTICIÓN / ORGANISMO: </t>
    </r>
    <r>
      <rPr>
        <sz val="11"/>
        <color theme="1"/>
        <rFont val="Calibri"/>
        <family val="2"/>
        <scheme val="minor"/>
      </rPr>
      <t>HONORABLE CÁMARA DE DIPUTADOS</t>
    </r>
  </si>
  <si>
    <r>
      <t xml:space="preserve">NOMENCLADOR: </t>
    </r>
    <r>
      <rPr>
        <sz val="11"/>
        <color theme="1"/>
        <rFont val="Calibri"/>
        <family val="2"/>
        <scheme val="minor"/>
      </rPr>
      <t>1.01.02</t>
    </r>
  </si>
</sst>
</file>

<file path=xl/styles.xml><?xml version="1.0" encoding="utf-8"?>
<styleSheet xmlns="http://schemas.openxmlformats.org/spreadsheetml/2006/main">
  <numFmts count="3">
    <numFmt numFmtId="43" formatCode="_ * #,##0.00_ ;_ * \-#,##0.00_ ;_ * &quot;-&quot;??_ ;_ @_ "/>
    <numFmt numFmtId="164" formatCode="_ * #,##0_ ;_ * \-#,##0_ ;_ * &quot;-&quot;??_ ;_ @_ "/>
    <numFmt numFmtId="165" formatCode="_-* #,##0.00\ _€_-;\-* #,##0.00\ _€_-;_-* &quot;-&quot;??\ _€_-;_-@_-"/>
  </numFmts>
  <fonts count="34">
    <font>
      <sz val="10"/>
      <name val="Verdana"/>
    </font>
    <font>
      <sz val="11"/>
      <color theme="1"/>
      <name val="Calibri"/>
      <family val="2"/>
      <scheme val="minor"/>
    </font>
    <font>
      <sz val="11"/>
      <color theme="1"/>
      <name val="Calibri"/>
      <family val="2"/>
      <scheme val="minor"/>
    </font>
    <font>
      <b/>
      <sz val="12"/>
      <name val="Verdana"/>
      <family val="2"/>
    </font>
    <font>
      <b/>
      <sz val="10"/>
      <name val="Verdana"/>
      <family val="2"/>
    </font>
    <font>
      <sz val="8"/>
      <name val="Verdana"/>
      <family val="2"/>
    </font>
    <font>
      <sz val="8"/>
      <name val="Verdana"/>
      <family val="2"/>
    </font>
    <font>
      <sz val="10"/>
      <name val="Arial"/>
      <family val="2"/>
    </font>
    <font>
      <b/>
      <sz val="10"/>
      <name val="Arial"/>
      <family val="2"/>
    </font>
    <font>
      <i/>
      <sz val="10"/>
      <name val="Arial"/>
      <family val="2"/>
    </font>
    <font>
      <i/>
      <sz val="8"/>
      <name val="Arial"/>
      <family val="2"/>
    </font>
    <font>
      <i/>
      <sz val="7"/>
      <name val="Arial"/>
      <family val="2"/>
    </font>
    <font>
      <sz val="10"/>
      <color indexed="9"/>
      <name val="Arial"/>
      <family val="2"/>
    </font>
    <font>
      <sz val="10"/>
      <color indexed="9"/>
      <name val="Verdana"/>
      <family val="2"/>
    </font>
    <font>
      <sz val="8"/>
      <color indexed="9"/>
      <name val="Verdana"/>
      <family val="2"/>
    </font>
    <font>
      <i/>
      <sz val="8"/>
      <name val="Verdana"/>
      <family val="2"/>
    </font>
    <font>
      <i/>
      <sz val="7"/>
      <name val="Verdana"/>
      <family val="2"/>
    </font>
    <font>
      <sz val="7"/>
      <name val="Verdana"/>
      <family val="2"/>
    </font>
    <font>
      <b/>
      <sz val="8"/>
      <name val="Verdana"/>
      <family val="2"/>
    </font>
    <font>
      <sz val="8"/>
      <name val="Arial"/>
      <family val="2"/>
    </font>
    <font>
      <sz val="8"/>
      <color indexed="9"/>
      <name val="Arial"/>
      <family val="2"/>
    </font>
    <font>
      <sz val="8"/>
      <color indexed="9"/>
      <name val="Verdana"/>
      <family val="2"/>
    </font>
    <font>
      <sz val="10"/>
      <name val="Arial"/>
      <family val="2"/>
    </font>
    <font>
      <b/>
      <sz val="8"/>
      <name val="Arial"/>
      <family val="2"/>
    </font>
    <font>
      <sz val="10"/>
      <name val="Verdana"/>
      <family val="2"/>
    </font>
    <font>
      <b/>
      <sz val="11"/>
      <color theme="1"/>
      <name val="Calibri"/>
      <family val="2"/>
      <scheme val="minor"/>
    </font>
    <font>
      <b/>
      <sz val="10"/>
      <color indexed="8"/>
      <name val="Arial"/>
      <family val="1"/>
      <charset val="204"/>
    </font>
    <font>
      <sz val="10"/>
      <color indexed="8"/>
      <name val="Arial"/>
      <family val="1"/>
      <charset val="204"/>
    </font>
    <font>
      <b/>
      <sz val="11"/>
      <color indexed="8"/>
      <name val="Arial"/>
      <family val="2"/>
    </font>
    <font>
      <b/>
      <sz val="12"/>
      <name val="Arial"/>
      <family val="2"/>
    </font>
    <font>
      <b/>
      <sz val="12"/>
      <color theme="1"/>
      <name val="Calibri"/>
      <family val="2"/>
      <scheme val="minor"/>
    </font>
    <font>
      <sz val="12"/>
      <name val="Verdana"/>
      <family val="2"/>
    </font>
    <font>
      <b/>
      <sz val="10"/>
      <color theme="1"/>
      <name val="Verdana"/>
      <family val="2"/>
    </font>
    <font>
      <sz val="8"/>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0.249977111117893"/>
        <bgColor indexed="64"/>
      </patternFill>
    </fill>
  </fills>
  <borders count="77">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hair">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7" fillId="0" borderId="0"/>
    <xf numFmtId="0" fontId="2" fillId="0" borderId="0"/>
    <xf numFmtId="165" fontId="2" fillId="0" borderId="0" applyFont="0" applyFill="0" applyBorder="0" applyAlignment="0" applyProtection="0"/>
  </cellStyleXfs>
  <cellXfs count="535">
    <xf numFmtId="0" fontId="0" fillId="0" borderId="0" xfId="0"/>
    <xf numFmtId="0" fontId="0" fillId="0" borderId="0" xfId="0" applyAlignment="1">
      <alignment horizontal="center"/>
    </xf>
    <xf numFmtId="0" fontId="4" fillId="0" borderId="0" xfId="0" applyFont="1"/>
    <xf numFmtId="1" fontId="4" fillId="0" borderId="0" xfId="0" applyNumberFormat="1" applyFont="1"/>
    <xf numFmtId="0" fontId="5" fillId="0" borderId="1" xfId="0" applyFont="1" applyBorder="1" applyAlignment="1">
      <alignment horizontal="center"/>
    </xf>
    <xf numFmtId="0" fontId="5" fillId="0" borderId="0" xfId="0" applyFont="1"/>
    <xf numFmtId="0" fontId="5" fillId="0" borderId="2" xfId="0" applyFont="1" applyBorder="1" applyAlignment="1">
      <alignment horizontal="center"/>
    </xf>
    <xf numFmtId="0" fontId="5" fillId="0" borderId="3" xfId="0" applyFont="1" applyBorder="1" applyAlignment="1">
      <alignment horizontal="center"/>
    </xf>
    <xf numFmtId="0" fontId="5" fillId="0" borderId="0" xfId="0" applyFont="1" applyAlignment="1">
      <alignment horizontal="center"/>
    </xf>
    <xf numFmtId="0" fontId="7" fillId="0" borderId="0" xfId="1" applyBorder="1"/>
    <xf numFmtId="49" fontId="8" fillId="0" borderId="0" xfId="1" applyNumberFormat="1" applyFont="1" applyBorder="1"/>
    <xf numFmtId="0" fontId="8" fillId="0" borderId="0" xfId="1" applyFont="1" applyBorder="1" applyAlignment="1">
      <alignment horizontal="left"/>
    </xf>
    <xf numFmtId="0" fontId="7" fillId="0" borderId="0" xfId="1" applyBorder="1" applyAlignment="1">
      <alignment horizontal="right"/>
    </xf>
    <xf numFmtId="0" fontId="8" fillId="0" borderId="4" xfId="1" applyFont="1" applyBorder="1"/>
    <xf numFmtId="0" fontId="7" fillId="0" borderId="0" xfId="1" applyBorder="1" applyAlignment="1">
      <alignment horizontal="center"/>
    </xf>
    <xf numFmtId="0" fontId="7" fillId="0" borderId="0" xfId="1" applyAlignment="1">
      <alignment horizontal="center"/>
    </xf>
    <xf numFmtId="0" fontId="7" fillId="0" borderId="0" xfId="1"/>
    <xf numFmtId="0" fontId="8" fillId="0" borderId="0" xfId="1" applyFont="1"/>
    <xf numFmtId="0" fontId="4" fillId="0" borderId="0" xfId="1" applyFont="1"/>
    <xf numFmtId="0" fontId="7" fillId="0" borderId="0" xfId="1" applyBorder="1" applyAlignment="1">
      <alignment horizontal="left"/>
    </xf>
    <xf numFmtId="0" fontId="8" fillId="0" borderId="0" xfId="1" applyFont="1" applyBorder="1"/>
    <xf numFmtId="0" fontId="7" fillId="0" borderId="5" xfId="1" applyBorder="1" applyAlignment="1">
      <alignment horizontal="center"/>
    </xf>
    <xf numFmtId="0" fontId="7" fillId="0" borderId="6" xfId="1" applyBorder="1" applyAlignment="1">
      <alignment horizontal="center"/>
    </xf>
    <xf numFmtId="0" fontId="7" fillId="0" borderId="6" xfId="1" applyBorder="1" applyAlignment="1">
      <alignment horizontal="center" vertical="center"/>
    </xf>
    <xf numFmtId="0" fontId="7" fillId="0" borderId="7" xfId="1" applyBorder="1" applyAlignment="1">
      <alignment horizontal="center"/>
    </xf>
    <xf numFmtId="0" fontId="7" fillId="0" borderId="8" xfId="1" applyBorder="1" applyAlignment="1">
      <alignment horizontal="center"/>
    </xf>
    <xf numFmtId="0" fontId="7" fillId="0" borderId="9" xfId="1" applyBorder="1" applyAlignment="1">
      <alignment horizontal="center"/>
    </xf>
    <xf numFmtId="0" fontId="7" fillId="0" borderId="9" xfId="1" applyBorder="1" applyAlignment="1">
      <alignment horizontal="center" vertical="center"/>
    </xf>
    <xf numFmtId="4" fontId="7" fillId="0" borderId="0" xfId="1" applyNumberFormat="1" applyBorder="1"/>
    <xf numFmtId="4" fontId="7" fillId="0" borderId="10" xfId="1" applyNumberFormat="1" applyBorder="1"/>
    <xf numFmtId="4" fontId="7" fillId="0" borderId="10" xfId="1" applyNumberFormat="1" applyBorder="1" applyAlignment="1">
      <alignment horizontal="right"/>
    </xf>
    <xf numFmtId="0" fontId="7" fillId="0" borderId="8" xfId="1" applyBorder="1" applyAlignment="1">
      <alignment horizontal="center" vertical="center"/>
    </xf>
    <xf numFmtId="4" fontId="7" fillId="0" borderId="9" xfId="1" applyNumberFormat="1" applyBorder="1" applyAlignment="1">
      <alignment vertical="center"/>
    </xf>
    <xf numFmtId="4" fontId="7" fillId="0" borderId="11" xfId="1" applyNumberFormat="1" applyBorder="1" applyAlignment="1">
      <alignment vertical="center"/>
    </xf>
    <xf numFmtId="0" fontId="7" fillId="0" borderId="0" xfId="1" applyAlignment="1">
      <alignment vertical="center"/>
    </xf>
    <xf numFmtId="0" fontId="9" fillId="0" borderId="0" xfId="1" applyFont="1" applyAlignment="1">
      <alignment horizontal="center"/>
    </xf>
    <xf numFmtId="0" fontId="10" fillId="0" borderId="0" xfId="1" applyFont="1" applyAlignment="1">
      <alignment horizontal="center"/>
    </xf>
    <xf numFmtId="0" fontId="9" fillId="0" borderId="0" xfId="1" applyFont="1"/>
    <xf numFmtId="0" fontId="11" fillId="0" borderId="0" xfId="1" applyFont="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5" xfId="0" applyFont="1" applyBorder="1" applyAlignment="1">
      <alignment horizontal="center"/>
    </xf>
    <xf numFmtId="0" fontId="5" fillId="0" borderId="14" xfId="0" applyFont="1" applyBorder="1"/>
    <xf numFmtId="49" fontId="4" fillId="0" borderId="0" xfId="0" applyNumberFormat="1" applyFont="1" applyAlignment="1">
      <alignment horizontal="right"/>
    </xf>
    <xf numFmtId="0" fontId="7" fillId="0" borderId="0" xfId="1" applyFont="1" applyBorder="1" applyAlignment="1">
      <alignment horizontal="left"/>
    </xf>
    <xf numFmtId="0" fontId="4" fillId="0" borderId="4" xfId="0" applyFont="1" applyBorder="1" applyAlignment="1">
      <alignment horizontal="center"/>
    </xf>
    <xf numFmtId="0" fontId="12" fillId="0" borderId="9" xfId="1" applyFont="1" applyBorder="1" applyAlignment="1">
      <alignment horizontal="center" vertical="center"/>
    </xf>
    <xf numFmtId="0" fontId="12" fillId="0" borderId="0" xfId="1" applyFont="1"/>
    <xf numFmtId="0" fontId="17" fillId="0" borderId="0" xfId="0" applyFont="1" applyBorder="1" applyAlignment="1"/>
    <xf numFmtId="0" fontId="17" fillId="0" borderId="0" xfId="0" applyFont="1"/>
    <xf numFmtId="0" fontId="5" fillId="0" borderId="0" xfId="0" applyFont="1" applyBorder="1" applyAlignment="1"/>
    <xf numFmtId="0" fontId="5" fillId="0" borderId="18" xfId="0" applyFont="1" applyBorder="1"/>
    <xf numFmtId="2" fontId="5" fillId="0" borderId="1" xfId="0" applyNumberFormat="1" applyFont="1" applyBorder="1"/>
    <xf numFmtId="2" fontId="5" fillId="0" borderId="12" xfId="0" applyNumberFormat="1" applyFont="1" applyBorder="1"/>
    <xf numFmtId="0" fontId="5" fillId="0" borderId="19" xfId="0" applyFont="1" applyBorder="1"/>
    <xf numFmtId="2" fontId="5" fillId="0" borderId="2" xfId="0" applyNumberFormat="1" applyFont="1" applyBorder="1"/>
    <xf numFmtId="2" fontId="5" fillId="0" borderId="13" xfId="0" applyNumberFormat="1" applyFont="1" applyBorder="1"/>
    <xf numFmtId="0" fontId="5" fillId="0" borderId="20" xfId="0" applyFont="1" applyBorder="1"/>
    <xf numFmtId="2" fontId="5" fillId="0" borderId="4" xfId="0" applyNumberFormat="1" applyFont="1" applyBorder="1"/>
    <xf numFmtId="2" fontId="5" fillId="0" borderId="21" xfId="0" applyNumberFormat="1" applyFont="1" applyBorder="1"/>
    <xf numFmtId="0" fontId="5" fillId="0" borderId="22" xfId="0" applyFont="1" applyBorder="1"/>
    <xf numFmtId="0" fontId="5" fillId="0" borderId="15" xfId="0" applyFont="1" applyBorder="1"/>
    <xf numFmtId="0" fontId="19" fillId="0" borderId="5" xfId="1" applyFont="1" applyBorder="1" applyAlignment="1">
      <alignment horizontal="center"/>
    </xf>
    <xf numFmtId="0" fontId="19" fillId="0" borderId="6" xfId="1" applyFont="1" applyBorder="1" applyAlignment="1">
      <alignment horizontal="center"/>
    </xf>
    <xf numFmtId="0" fontId="19" fillId="0" borderId="6" xfId="1" applyFont="1" applyBorder="1" applyAlignment="1">
      <alignment horizontal="center" vertical="center"/>
    </xf>
    <xf numFmtId="0" fontId="19" fillId="0" borderId="23" xfId="1" applyFont="1" applyBorder="1" applyAlignment="1">
      <alignment horizontal="center"/>
    </xf>
    <xf numFmtId="0" fontId="19" fillId="0" borderId="23" xfId="1" applyFont="1" applyBorder="1" applyAlignment="1">
      <alignment horizontal="center" vertical="center"/>
    </xf>
    <xf numFmtId="0" fontId="19" fillId="0" borderId="7" xfId="1" applyFont="1" applyBorder="1" applyAlignment="1">
      <alignment horizontal="center"/>
    </xf>
    <xf numFmtId="0" fontId="19" fillId="0" borderId="0" xfId="1" applyFont="1" applyBorder="1" applyAlignment="1">
      <alignment horizontal="center"/>
    </xf>
    <xf numFmtId="0" fontId="19" fillId="0" borderId="0" xfId="1" applyFont="1" applyBorder="1" applyAlignment="1">
      <alignment horizontal="center" vertical="center"/>
    </xf>
    <xf numFmtId="0" fontId="19" fillId="0" borderId="2" xfId="1" applyFont="1" applyBorder="1" applyAlignment="1">
      <alignment horizontal="center" vertical="center"/>
    </xf>
    <xf numFmtId="0" fontId="19" fillId="0" borderId="8" xfId="1" applyFont="1" applyBorder="1" applyAlignment="1">
      <alignment horizontal="center"/>
    </xf>
    <xf numFmtId="0" fontId="19" fillId="0" borderId="9" xfId="1" applyFont="1" applyBorder="1" applyAlignment="1">
      <alignment horizontal="center"/>
    </xf>
    <xf numFmtId="0" fontId="19" fillId="0" borderId="9" xfId="1" applyFont="1" applyBorder="1" applyAlignment="1">
      <alignment horizontal="center" vertical="center"/>
    </xf>
    <xf numFmtId="0" fontId="19" fillId="0" borderId="24" xfId="1" applyFont="1" applyBorder="1" applyAlignment="1">
      <alignment horizontal="center" vertical="center"/>
    </xf>
    <xf numFmtId="0" fontId="19" fillId="0" borderId="24" xfId="1" applyFont="1" applyBorder="1"/>
    <xf numFmtId="0" fontId="19" fillId="0" borderId="0" xfId="1" applyFont="1" applyBorder="1"/>
    <xf numFmtId="0" fontId="19" fillId="0" borderId="2" xfId="1" applyFont="1" applyBorder="1"/>
    <xf numFmtId="0" fontId="20" fillId="0" borderId="0" xfId="1" applyFont="1" applyBorder="1" applyAlignment="1">
      <alignment horizontal="center"/>
    </xf>
    <xf numFmtId="4" fontId="19" fillId="0" borderId="0" xfId="1" applyNumberFormat="1" applyFont="1" applyBorder="1"/>
    <xf numFmtId="4" fontId="19" fillId="0" borderId="10" xfId="1" applyNumberFormat="1" applyFont="1" applyBorder="1"/>
    <xf numFmtId="4" fontId="19" fillId="0" borderId="2" xfId="1" applyNumberFormat="1" applyFont="1" applyBorder="1"/>
    <xf numFmtId="0" fontId="19" fillId="0" borderId="2" xfId="1" applyFont="1" applyBorder="1" applyAlignment="1">
      <alignment horizontal="center"/>
    </xf>
    <xf numFmtId="0" fontId="19" fillId="0" borderId="0" xfId="1" applyFont="1" applyBorder="1" applyAlignment="1">
      <alignment horizontal="left"/>
    </xf>
    <xf numFmtId="4" fontId="19" fillId="0" borderId="24" xfId="1" applyNumberFormat="1" applyFont="1" applyBorder="1"/>
    <xf numFmtId="4" fontId="19" fillId="0" borderId="0" xfId="1" applyNumberFormat="1" applyFont="1" applyBorder="1" applyAlignment="1">
      <alignment horizontal="right"/>
    </xf>
    <xf numFmtId="4" fontId="19" fillId="0" borderId="10" xfId="1" applyNumberFormat="1" applyFont="1" applyBorder="1" applyAlignment="1">
      <alignment horizontal="right"/>
    </xf>
    <xf numFmtId="4" fontId="19" fillId="0" borderId="2" xfId="1" applyNumberFormat="1" applyFont="1" applyBorder="1" applyAlignment="1">
      <alignment horizontal="right"/>
    </xf>
    <xf numFmtId="0" fontId="19" fillId="0" borderId="8" xfId="1" applyFont="1" applyBorder="1" applyAlignment="1">
      <alignment horizontal="center" vertical="center"/>
    </xf>
    <xf numFmtId="0" fontId="20" fillId="0" borderId="9" xfId="1" applyFont="1" applyBorder="1" applyAlignment="1">
      <alignment horizontal="center" vertical="center"/>
    </xf>
    <xf numFmtId="0" fontId="19" fillId="0" borderId="9" xfId="1" applyFont="1" applyBorder="1" applyAlignment="1">
      <alignment vertical="center"/>
    </xf>
    <xf numFmtId="4" fontId="19" fillId="0" borderId="9" xfId="1" applyNumberFormat="1" applyFont="1" applyBorder="1" applyAlignment="1">
      <alignment vertical="center"/>
    </xf>
    <xf numFmtId="4" fontId="19" fillId="0" borderId="11" xfId="1" applyNumberFormat="1" applyFont="1" applyBorder="1" applyAlignment="1">
      <alignment vertical="center"/>
    </xf>
    <xf numFmtId="4" fontId="19" fillId="0" borderId="24" xfId="1" applyNumberFormat="1" applyFont="1" applyBorder="1" applyAlignment="1">
      <alignment vertical="center"/>
    </xf>
    <xf numFmtId="0" fontId="21" fillId="0" borderId="0" xfId="0" applyFont="1"/>
    <xf numFmtId="0" fontId="0" fillId="0" borderId="0" xfId="0" applyBorder="1"/>
    <xf numFmtId="0" fontId="0" fillId="0" borderId="16" xfId="0" applyBorder="1"/>
    <xf numFmtId="0" fontId="0" fillId="0" borderId="12" xfId="0" applyBorder="1"/>
    <xf numFmtId="0" fontId="0" fillId="0" borderId="13" xfId="0" applyBorder="1"/>
    <xf numFmtId="0" fontId="0" fillId="0" borderId="27" xfId="0" applyBorder="1"/>
    <xf numFmtId="0" fontId="22" fillId="0" borderId="28" xfId="0" applyFont="1" applyBorder="1"/>
    <xf numFmtId="0" fontId="22" fillId="0" borderId="0" xfId="0" applyFont="1" applyBorder="1"/>
    <xf numFmtId="0" fontId="22" fillId="0" borderId="0" xfId="0" applyFont="1" applyBorder="1" applyAlignment="1">
      <alignment horizontal="center"/>
    </xf>
    <xf numFmtId="0" fontId="22" fillId="0" borderId="22" xfId="0" applyFont="1" applyBorder="1"/>
    <xf numFmtId="0" fontId="22" fillId="0" borderId="14" xfId="0" applyFont="1" applyBorder="1"/>
    <xf numFmtId="0" fontId="7" fillId="0" borderId="28" xfId="1" applyBorder="1"/>
    <xf numFmtId="4" fontId="0" fillId="0" borderId="0" xfId="0" applyNumberFormat="1"/>
    <xf numFmtId="4" fontId="5" fillId="0" borderId="1" xfId="0" applyNumberFormat="1" applyFont="1" applyBorder="1" applyAlignment="1">
      <alignment horizontal="center"/>
    </xf>
    <xf numFmtId="4" fontId="5" fillId="0" borderId="2" xfId="0" applyNumberFormat="1" applyFont="1" applyBorder="1" applyAlignment="1">
      <alignment horizontal="center"/>
    </xf>
    <xf numFmtId="4" fontId="5" fillId="0" borderId="3" xfId="0" applyNumberFormat="1" applyFont="1" applyBorder="1" applyAlignment="1">
      <alignment horizontal="center"/>
    </xf>
    <xf numFmtId="4" fontId="13" fillId="0" borderId="0" xfId="0" applyNumberFormat="1" applyFont="1"/>
    <xf numFmtId="4" fontId="9" fillId="0" borderId="0" xfId="1" applyNumberFormat="1" applyFont="1"/>
    <xf numFmtId="4" fontId="5" fillId="0" borderId="2" xfId="0" applyNumberFormat="1" applyFont="1" applyBorder="1"/>
    <xf numFmtId="4" fontId="5" fillId="0" borderId="3" xfId="0" applyNumberFormat="1" applyFont="1" applyBorder="1"/>
    <xf numFmtId="4" fontId="5" fillId="0" borderId="30" xfId="0" applyNumberFormat="1" applyFont="1" applyBorder="1" applyAlignment="1">
      <alignment horizontal="center"/>
    </xf>
    <xf numFmtId="4" fontId="5" fillId="0" borderId="31" xfId="0" applyNumberFormat="1" applyFont="1" applyBorder="1" applyAlignment="1">
      <alignment horizontal="center"/>
    </xf>
    <xf numFmtId="4" fontId="5" fillId="0" borderId="32" xfId="0" applyNumberFormat="1" applyFont="1" applyBorder="1" applyAlignment="1">
      <alignment horizontal="center"/>
    </xf>
    <xf numFmtId="4" fontId="4" fillId="0" borderId="4" xfId="0" applyNumberFormat="1" applyFont="1" applyBorder="1" applyAlignment="1">
      <alignment horizontal="center"/>
    </xf>
    <xf numFmtId="4" fontId="5" fillId="0" borderId="31" xfId="0" applyNumberFormat="1" applyFont="1" applyBorder="1" applyAlignment="1">
      <alignment horizontal="right"/>
    </xf>
    <xf numFmtId="4" fontId="5" fillId="0" borderId="0" xfId="0" applyNumberFormat="1" applyFont="1"/>
    <xf numFmtId="4" fontId="7" fillId="0" borderId="0" xfId="1" applyNumberFormat="1" applyAlignment="1">
      <alignment horizontal="center"/>
    </xf>
    <xf numFmtId="4" fontId="7" fillId="0" borderId="0" xfId="1" applyNumberFormat="1"/>
    <xf numFmtId="4" fontId="8" fillId="0" borderId="0" xfId="1" applyNumberFormat="1" applyFont="1" applyBorder="1"/>
    <xf numFmtId="4" fontId="7" fillId="0" borderId="23" xfId="1" applyNumberFormat="1" applyBorder="1" applyAlignment="1">
      <alignment horizontal="center"/>
    </xf>
    <xf numFmtId="4" fontId="7" fillId="0" borderId="6" xfId="1" applyNumberFormat="1" applyBorder="1" applyAlignment="1">
      <alignment horizontal="center"/>
    </xf>
    <xf numFmtId="4" fontId="7" fillId="0" borderId="23" xfId="1" applyNumberFormat="1" applyBorder="1" applyAlignment="1">
      <alignment horizontal="center" vertical="center"/>
    </xf>
    <xf numFmtId="4" fontId="7" fillId="0" borderId="24" xfId="1" applyNumberFormat="1" applyBorder="1" applyAlignment="1">
      <alignment horizontal="center" vertical="center"/>
    </xf>
    <xf numFmtId="4" fontId="7" fillId="0" borderId="9" xfId="1" applyNumberFormat="1" applyBorder="1" applyAlignment="1">
      <alignment horizontal="center"/>
    </xf>
    <xf numFmtId="4" fontId="7" fillId="0" borderId="24" xfId="1" applyNumberFormat="1" applyBorder="1"/>
    <xf numFmtId="4" fontId="7" fillId="0" borderId="2" xfId="1" applyNumberFormat="1" applyBorder="1"/>
    <xf numFmtId="4" fontId="7" fillId="0" borderId="2" xfId="1" applyNumberFormat="1" applyBorder="1" applyAlignment="1">
      <alignment horizontal="right"/>
    </xf>
    <xf numFmtId="4" fontId="7" fillId="0" borderId="24" xfId="1" applyNumberFormat="1" applyBorder="1" applyAlignment="1">
      <alignment horizontal="right"/>
    </xf>
    <xf numFmtId="4" fontId="7" fillId="0" borderId="23" xfId="1" applyNumberFormat="1" applyBorder="1"/>
    <xf numFmtId="4" fontId="7" fillId="0" borderId="24" xfId="1" applyNumberFormat="1" applyBorder="1" applyAlignment="1">
      <alignment vertical="center"/>
    </xf>
    <xf numFmtId="4" fontId="12" fillId="0" borderId="0" xfId="1" applyNumberFormat="1" applyFont="1"/>
    <xf numFmtId="4" fontId="7" fillId="0" borderId="0" xfId="1" applyNumberFormat="1" applyFont="1" applyBorder="1"/>
    <xf numFmtId="4" fontId="5" fillId="0" borderId="12" xfId="0" applyNumberFormat="1" applyFont="1" applyBorder="1" applyAlignment="1">
      <alignment horizontal="center"/>
    </xf>
    <xf numFmtId="4" fontId="5" fillId="0" borderId="13" xfId="0" applyNumberFormat="1" applyFont="1" applyBorder="1" applyAlignment="1">
      <alignment horizontal="center"/>
    </xf>
    <xf numFmtId="4" fontId="5" fillId="0" borderId="15" xfId="0" applyNumberFormat="1" applyFont="1" applyBorder="1" applyAlignment="1">
      <alignment horizontal="center"/>
    </xf>
    <xf numFmtId="4" fontId="18" fillId="0" borderId="30" xfId="0" applyNumberFormat="1" applyFont="1" applyBorder="1" applyAlignment="1">
      <alignment horizontal="right"/>
    </xf>
    <xf numFmtId="4" fontId="18" fillId="0" borderId="31" xfId="0" applyNumberFormat="1" applyFont="1" applyBorder="1" applyAlignment="1">
      <alignment horizontal="right"/>
    </xf>
    <xf numFmtId="4" fontId="5" fillId="0" borderId="32" xfId="0" applyNumberFormat="1" applyFont="1" applyBorder="1"/>
    <xf numFmtId="4" fontId="17" fillId="0" borderId="0" xfId="0" applyNumberFormat="1" applyFont="1"/>
    <xf numFmtId="4" fontId="5" fillId="0" borderId="14" xfId="0" applyNumberFormat="1" applyFont="1" applyBorder="1" applyAlignment="1"/>
    <xf numFmtId="0" fontId="22" fillId="0" borderId="13" xfId="0" applyFont="1" applyBorder="1"/>
    <xf numFmtId="0" fontId="22" fillId="0" borderId="13" xfId="0" applyFont="1" applyBorder="1" applyAlignment="1">
      <alignment horizontal="center"/>
    </xf>
    <xf numFmtId="0" fontId="22" fillId="0" borderId="15" xfId="0" applyFont="1" applyBorder="1"/>
    <xf numFmtId="0" fontId="4" fillId="0" borderId="0" xfId="0" applyFont="1" applyFill="1"/>
    <xf numFmtId="4" fontId="4" fillId="0" borderId="0" xfId="0" applyNumberFormat="1" applyFont="1" applyFill="1" applyAlignment="1">
      <alignment horizontal="right"/>
    </xf>
    <xf numFmtId="0" fontId="4" fillId="0" borderId="0" xfId="0" applyNumberFormat="1" applyFont="1" applyFill="1"/>
    <xf numFmtId="4" fontId="4" fillId="0" borderId="4" xfId="0" applyNumberFormat="1" applyFont="1" applyFill="1" applyBorder="1" applyAlignment="1">
      <alignment horizontal="center"/>
    </xf>
    <xf numFmtId="0" fontId="5" fillId="0" borderId="0" xfId="0" applyFont="1" applyFill="1"/>
    <xf numFmtId="49" fontId="5" fillId="0" borderId="19" xfId="0" applyNumberFormat="1" applyFont="1" applyFill="1" applyBorder="1" applyAlignment="1">
      <alignment horizontal="left"/>
    </xf>
    <xf numFmtId="49" fontId="5" fillId="0" borderId="19" xfId="0" applyNumberFormat="1" applyFont="1" applyFill="1" applyBorder="1" applyAlignment="1">
      <alignment horizontal="center"/>
    </xf>
    <xf numFmtId="49" fontId="5" fillId="0" borderId="20" xfId="0" applyNumberFormat="1" applyFont="1" applyFill="1" applyBorder="1" applyAlignment="1">
      <alignment horizontal="center"/>
    </xf>
    <xf numFmtId="2" fontId="5" fillId="0" borderId="0" xfId="0" applyNumberFormat="1" applyFont="1" applyFill="1"/>
    <xf numFmtId="49" fontId="5" fillId="0" borderId="37" xfId="0" applyNumberFormat="1" applyFont="1" applyFill="1" applyBorder="1" applyAlignment="1">
      <alignment horizontal="center"/>
    </xf>
    <xf numFmtId="49" fontId="5" fillId="0" borderId="0" xfId="0" applyNumberFormat="1" applyFont="1" applyFill="1" applyAlignment="1">
      <alignment horizontal="center"/>
    </xf>
    <xf numFmtId="0" fontId="9" fillId="0" borderId="0" xfId="1" applyFont="1" applyFill="1" applyAlignment="1">
      <alignment horizontal="center"/>
    </xf>
    <xf numFmtId="4" fontId="9" fillId="0" borderId="0" xfId="1" applyNumberFormat="1" applyFont="1" applyFill="1"/>
    <xf numFmtId="0" fontId="9" fillId="0" borderId="0" xfId="1" applyFont="1" applyFill="1"/>
    <xf numFmtId="0" fontId="5" fillId="0" borderId="0" xfId="0" applyFont="1" applyFill="1" applyAlignment="1">
      <alignment horizontal="center"/>
    </xf>
    <xf numFmtId="4" fontId="5" fillId="0" borderId="0" xfId="0" applyNumberFormat="1" applyFont="1" applyFill="1"/>
    <xf numFmtId="2" fontId="0" fillId="0" borderId="41" xfId="0" applyNumberFormat="1" applyBorder="1"/>
    <xf numFmtId="49" fontId="5" fillId="0" borderId="42" xfId="0" applyNumberFormat="1" applyFont="1" applyBorder="1" applyAlignment="1">
      <alignment horizontal="left"/>
    </xf>
    <xf numFmtId="2" fontId="5" fillId="0" borderId="42" xfId="0" applyNumberFormat="1" applyFont="1" applyBorder="1"/>
    <xf numFmtId="2" fontId="0" fillId="0" borderId="43" xfId="0" applyNumberFormat="1" applyBorder="1"/>
    <xf numFmtId="4" fontId="0" fillId="0" borderId="41" xfId="0" applyNumberFormat="1" applyBorder="1"/>
    <xf numFmtId="4" fontId="5" fillId="0" borderId="42" xfId="0" applyNumberFormat="1" applyFont="1" applyBorder="1" applyAlignment="1">
      <alignment horizontal="right"/>
    </xf>
    <xf numFmtId="4" fontId="5" fillId="0" borderId="42" xfId="0" applyNumberFormat="1" applyFont="1" applyBorder="1"/>
    <xf numFmtId="4" fontId="0" fillId="0" borderId="43" xfId="0" applyNumberFormat="1" applyBorder="1"/>
    <xf numFmtId="4" fontId="0" fillId="0" borderId="16" xfId="0" applyNumberFormat="1" applyBorder="1"/>
    <xf numFmtId="4" fontId="5" fillId="0" borderId="0" xfId="0" applyNumberFormat="1" applyFont="1" applyBorder="1" applyAlignment="1">
      <alignment horizontal="right"/>
    </xf>
    <xf numFmtId="4" fontId="0" fillId="0" borderId="14" xfId="0" applyNumberFormat="1" applyBorder="1"/>
    <xf numFmtId="4" fontId="5" fillId="0" borderId="22" xfId="0" applyNumberFormat="1" applyFont="1" applyBorder="1" applyAlignment="1"/>
    <xf numFmtId="4" fontId="5" fillId="0" borderId="15" xfId="0" applyNumberFormat="1" applyFont="1" applyBorder="1" applyAlignment="1"/>
    <xf numFmtId="4" fontId="0" fillId="0" borderId="12" xfId="0" applyNumberFormat="1" applyBorder="1"/>
    <xf numFmtId="4" fontId="5" fillId="0" borderId="13" xfId="0" applyNumberFormat="1" applyFont="1" applyBorder="1"/>
    <xf numFmtId="4" fontId="0" fillId="0" borderId="15" xfId="0" applyNumberFormat="1" applyBorder="1"/>
    <xf numFmtId="2" fontId="5" fillId="0" borderId="41" xfId="0" applyNumberFormat="1" applyFont="1" applyBorder="1"/>
    <xf numFmtId="4" fontId="5" fillId="0" borderId="41" xfId="0" applyNumberFormat="1" applyFont="1" applyBorder="1"/>
    <xf numFmtId="4" fontId="5" fillId="0" borderId="16" xfId="0" applyNumberFormat="1" applyFont="1" applyBorder="1"/>
    <xf numFmtId="4" fontId="5" fillId="0" borderId="12" xfId="0" applyNumberFormat="1" applyFont="1" applyBorder="1"/>
    <xf numFmtId="4" fontId="11" fillId="0" borderId="0" xfId="1" applyNumberFormat="1" applyFont="1" applyFill="1" applyAlignment="1">
      <alignment horizontal="center"/>
    </xf>
    <xf numFmtId="4" fontId="5" fillId="0" borderId="1" xfId="0" applyNumberFormat="1" applyFont="1" applyFill="1" applyBorder="1" applyAlignment="1">
      <alignment horizontal="center"/>
    </xf>
    <xf numFmtId="4" fontId="5" fillId="0" borderId="2" xfId="0" applyNumberFormat="1" applyFont="1" applyFill="1" applyBorder="1" applyAlignment="1">
      <alignment horizontal="center"/>
    </xf>
    <xf numFmtId="4" fontId="9" fillId="0" borderId="0" xfId="1" applyNumberFormat="1" applyFont="1" applyFill="1" applyAlignment="1"/>
    <xf numFmtId="4" fontId="5" fillId="0" borderId="0" xfId="0" applyNumberFormat="1" applyFont="1" applyFill="1" applyAlignment="1">
      <alignment horizontal="right"/>
    </xf>
    <xf numFmtId="0" fontId="24" fillId="0" borderId="0" xfId="0" applyFont="1" applyFill="1"/>
    <xf numFmtId="4" fontId="24" fillId="0" borderId="0" xfId="0" applyNumberFormat="1" applyFont="1" applyFill="1"/>
    <xf numFmtId="4" fontId="5" fillId="0" borderId="30" xfId="0" applyNumberFormat="1" applyFont="1" applyFill="1" applyBorder="1" applyAlignment="1">
      <alignment horizontal="center"/>
    </xf>
    <xf numFmtId="4" fontId="5" fillId="0" borderId="31" xfId="0" applyNumberFormat="1" applyFont="1" applyFill="1" applyBorder="1" applyAlignment="1">
      <alignment horizontal="center"/>
    </xf>
    <xf numFmtId="4" fontId="5" fillId="0" borderId="34" xfId="0" applyNumberFormat="1" applyFont="1" applyFill="1" applyBorder="1" applyAlignment="1">
      <alignment horizontal="center"/>
    </xf>
    <xf numFmtId="4" fontId="5" fillId="0" borderId="3" xfId="0" applyNumberFormat="1" applyFont="1" applyFill="1" applyBorder="1" applyAlignment="1">
      <alignment horizontal="center"/>
    </xf>
    <xf numFmtId="4" fontId="5" fillId="0" borderId="32" xfId="0" applyNumberFormat="1" applyFont="1" applyFill="1" applyBorder="1" applyAlignment="1">
      <alignment horizontal="center"/>
    </xf>
    <xf numFmtId="4" fontId="5" fillId="0" borderId="2" xfId="0" applyNumberFormat="1" applyFont="1" applyFill="1" applyBorder="1" applyAlignment="1">
      <alignment horizontal="right"/>
    </xf>
    <xf numFmtId="4" fontId="5" fillId="0" borderId="7" xfId="0" applyNumberFormat="1" applyFont="1" applyFill="1" applyBorder="1" applyAlignment="1">
      <alignment horizontal="right"/>
    </xf>
    <xf numFmtId="4" fontId="5" fillId="0" borderId="10" xfId="0" applyNumberFormat="1" applyFont="1" applyFill="1" applyBorder="1" applyAlignment="1">
      <alignment horizontal="right"/>
    </xf>
    <xf numFmtId="4" fontId="5" fillId="0" borderId="31" xfId="0" applyNumberFormat="1" applyFont="1" applyFill="1" applyBorder="1" applyAlignment="1">
      <alignment horizontal="right"/>
    </xf>
    <xf numFmtId="4" fontId="5" fillId="0" borderId="35" xfId="0" applyNumberFormat="1" applyFont="1" applyFill="1" applyBorder="1" applyAlignment="1">
      <alignment horizontal="right"/>
    </xf>
    <xf numFmtId="4" fontId="5" fillId="0" borderId="39" xfId="0" applyNumberFormat="1" applyFont="1" applyFill="1" applyBorder="1" applyAlignment="1">
      <alignment horizontal="right"/>
    </xf>
    <xf numFmtId="4" fontId="5" fillId="0" borderId="36" xfId="0" applyNumberFormat="1" applyFont="1" applyFill="1" applyBorder="1" applyAlignment="1">
      <alignment horizontal="right"/>
    </xf>
    <xf numFmtId="4" fontId="5" fillId="0" borderId="3" xfId="0" applyNumberFormat="1" applyFont="1" applyFill="1" applyBorder="1" applyAlignment="1">
      <alignment horizontal="right"/>
    </xf>
    <xf numFmtId="4" fontId="5" fillId="0" borderId="38" xfId="0" applyNumberFormat="1" applyFont="1" applyFill="1" applyBorder="1" applyAlignment="1">
      <alignment horizontal="right"/>
    </xf>
    <xf numFmtId="4" fontId="5" fillId="0" borderId="26" xfId="0" applyNumberFormat="1" applyFont="1" applyFill="1" applyBorder="1" applyAlignment="1">
      <alignment horizontal="right"/>
    </xf>
    <xf numFmtId="4" fontId="5" fillId="0" borderId="32" xfId="0" applyNumberFormat="1" applyFont="1" applyFill="1" applyBorder="1" applyAlignment="1">
      <alignment horizontal="right"/>
    </xf>
    <xf numFmtId="0" fontId="0" fillId="0" borderId="28" xfId="0" applyBorder="1"/>
    <xf numFmtId="0" fontId="8" fillId="0" borderId="0" xfId="0" applyFont="1" applyBorder="1"/>
    <xf numFmtId="0" fontId="8" fillId="0" borderId="4" xfId="0" applyFont="1" applyBorder="1" applyAlignment="1">
      <alignment horizontal="center"/>
    </xf>
    <xf numFmtId="4" fontId="5" fillId="0" borderId="16" xfId="0" applyNumberFormat="1" applyFont="1" applyBorder="1" applyAlignment="1">
      <alignment horizontal="center"/>
    </xf>
    <xf numFmtId="4" fontId="5" fillId="0" borderId="0" xfId="0" applyNumberFormat="1" applyFont="1" applyBorder="1" applyAlignment="1">
      <alignment horizontal="center"/>
    </xf>
    <xf numFmtId="4" fontId="5" fillId="0" borderId="14" xfId="0" applyNumberFormat="1" applyFont="1" applyBorder="1" applyAlignment="1">
      <alignment horizontal="center"/>
    </xf>
    <xf numFmtId="4" fontId="18" fillId="0" borderId="25" xfId="0" applyNumberFormat="1" applyFont="1" applyBorder="1" applyAlignment="1">
      <alignment horizontal="right"/>
    </xf>
    <xf numFmtId="4" fontId="5" fillId="0" borderId="10" xfId="0" applyNumberFormat="1" applyFont="1" applyBorder="1" applyAlignment="1">
      <alignment horizontal="right"/>
    </xf>
    <xf numFmtId="4" fontId="18" fillId="0" borderId="10" xfId="0" applyNumberFormat="1" applyFont="1" applyBorder="1" applyAlignment="1">
      <alignment horizontal="right"/>
    </xf>
    <xf numFmtId="4" fontId="5" fillId="0" borderId="26" xfId="0" applyNumberFormat="1" applyFont="1" applyBorder="1"/>
    <xf numFmtId="4" fontId="5" fillId="0" borderId="2" xfId="0" applyNumberFormat="1" applyFont="1" applyFill="1" applyBorder="1" applyAlignment="1">
      <alignment horizontal="right"/>
    </xf>
    <xf numFmtId="4" fontId="5" fillId="0" borderId="28" xfId="0" applyNumberFormat="1" applyFont="1" applyBorder="1" applyAlignment="1"/>
    <xf numFmtId="4" fontId="5" fillId="0" borderId="0" xfId="0" applyNumberFormat="1" applyFont="1" applyBorder="1" applyAlignment="1"/>
    <xf numFmtId="4" fontId="5" fillId="0" borderId="13" xfId="0" applyNumberFormat="1" applyFont="1" applyBorder="1" applyAlignment="1"/>
    <xf numFmtId="0" fontId="8" fillId="0" borderId="36" xfId="0" applyFont="1" applyBorder="1" applyAlignment="1">
      <alignment horizontal="center"/>
    </xf>
    <xf numFmtId="0" fontId="0" fillId="0" borderId="0" xfId="0" applyBorder="1"/>
    <xf numFmtId="0" fontId="19" fillId="0" borderId="0" xfId="0" applyFont="1" applyAlignment="1">
      <alignment wrapText="1"/>
    </xf>
    <xf numFmtId="0" fontId="19" fillId="0" borderId="0" xfId="0" applyFont="1" applyBorder="1" applyAlignment="1">
      <alignment wrapText="1"/>
    </xf>
    <xf numFmtId="0" fontId="24" fillId="0" borderId="0" xfId="0" applyFont="1" applyBorder="1"/>
    <xf numFmtId="0" fontId="24" fillId="0" borderId="0" xfId="0" applyFont="1"/>
    <xf numFmtId="0" fontId="19" fillId="0" borderId="0" xfId="0" applyFont="1" applyAlignment="1">
      <alignment vertical="top" wrapText="1"/>
    </xf>
    <xf numFmtId="0" fontId="7" fillId="0" borderId="28" xfId="0" applyFont="1" applyBorder="1"/>
    <xf numFmtId="0" fontId="0" fillId="0" borderId="15" xfId="0" applyBorder="1"/>
    <xf numFmtId="0" fontId="8" fillId="0" borderId="13" xfId="0" applyFont="1" applyBorder="1" applyAlignment="1"/>
    <xf numFmtId="0" fontId="0" fillId="0" borderId="13" xfId="0" applyBorder="1" applyAlignment="1">
      <alignment vertical="center"/>
    </xf>
    <xf numFmtId="0" fontId="0" fillId="2" borderId="0" xfId="0" applyFill="1"/>
    <xf numFmtId="4" fontId="5" fillId="0" borderId="4" xfId="0" applyNumberFormat="1" applyFont="1" applyFill="1" applyBorder="1" applyAlignment="1">
      <alignment horizontal="right"/>
    </xf>
    <xf numFmtId="4" fontId="7" fillId="0" borderId="0" xfId="1" applyNumberFormat="1" applyFont="1" applyFill="1" applyAlignment="1">
      <alignment horizontal="center"/>
    </xf>
    <xf numFmtId="4" fontId="7" fillId="0" borderId="0" xfId="1" applyNumberFormat="1" applyFont="1" applyFill="1"/>
    <xf numFmtId="0" fontId="0" fillId="0" borderId="12" xfId="0" applyBorder="1" applyAlignment="1">
      <alignment readingOrder="1"/>
    </xf>
    <xf numFmtId="0" fontId="0" fillId="0" borderId="13" xfId="0" applyBorder="1" applyAlignment="1">
      <alignment horizontal="left"/>
    </xf>
    <xf numFmtId="0" fontId="7" fillId="0" borderId="0" xfId="0" applyFont="1"/>
    <xf numFmtId="0" fontId="7" fillId="0" borderId="65" xfId="0" applyFont="1" applyBorder="1"/>
    <xf numFmtId="0" fontId="19" fillId="0" borderId="54" xfId="1" applyFont="1" applyBorder="1" applyAlignment="1">
      <alignment horizontal="center"/>
    </xf>
    <xf numFmtId="0" fontId="19" fillId="0" borderId="54" xfId="1" applyFont="1" applyBorder="1" applyAlignment="1">
      <alignment horizontal="center" vertical="center"/>
    </xf>
    <xf numFmtId="0" fontId="19" fillId="0" borderId="54" xfId="0" applyFont="1" applyBorder="1"/>
    <xf numFmtId="0" fontId="19" fillId="0" borderId="6" xfId="0" applyFont="1" applyBorder="1"/>
    <xf numFmtId="0" fontId="0" fillId="0" borderId="45" xfId="0" applyBorder="1"/>
    <xf numFmtId="0" fontId="19" fillId="0" borderId="9" xfId="0" applyFont="1" applyBorder="1"/>
    <xf numFmtId="0" fontId="25" fillId="0" borderId="0" xfId="0" applyFont="1"/>
    <xf numFmtId="0" fontId="4" fillId="0" borderId="28" xfId="0" applyFont="1" applyBorder="1"/>
    <xf numFmtId="0" fontId="4" fillId="0" borderId="22" xfId="0" applyFont="1" applyBorder="1"/>
    <xf numFmtId="0" fontId="25" fillId="0" borderId="14" xfId="0" applyFont="1" applyBorder="1"/>
    <xf numFmtId="0" fontId="30" fillId="0" borderId="14" xfId="0" applyFont="1" applyBorder="1"/>
    <xf numFmtId="0" fontId="31" fillId="0" borderId="14" xfId="0" applyFont="1" applyBorder="1"/>
    <xf numFmtId="0" fontId="4" fillId="0" borderId="27" xfId="0" applyFont="1" applyBorder="1"/>
    <xf numFmtId="0" fontId="25" fillId="0" borderId="16" xfId="0" applyFont="1" applyBorder="1"/>
    <xf numFmtId="0" fontId="30" fillId="0" borderId="16" xfId="0" applyFont="1" applyBorder="1"/>
    <xf numFmtId="0" fontId="24" fillId="0" borderId="16" xfId="0" applyFont="1" applyBorder="1"/>
    <xf numFmtId="0" fontId="31" fillId="0" borderId="16" xfId="0" applyFont="1" applyBorder="1"/>
    <xf numFmtId="0" fontId="32" fillId="0" borderId="28" xfId="0" applyFont="1" applyBorder="1"/>
    <xf numFmtId="0" fontId="4" fillId="0" borderId="13" xfId="0" applyFont="1" applyBorder="1"/>
    <xf numFmtId="0" fontId="0" fillId="0" borderId="22" xfId="0" applyBorder="1"/>
    <xf numFmtId="0" fontId="0" fillId="0" borderId="14" xfId="0" applyBorder="1"/>
    <xf numFmtId="0" fontId="25" fillId="0" borderId="73" xfId="0" applyFont="1" applyBorder="1" applyAlignment="1">
      <alignment horizontal="center"/>
    </xf>
    <xf numFmtId="0" fontId="25" fillId="0" borderId="24" xfId="0" applyFont="1" applyBorder="1" applyAlignment="1">
      <alignment horizontal="center"/>
    </xf>
    <xf numFmtId="0" fontId="25" fillId="0" borderId="74" xfId="0" applyFont="1" applyBorder="1" applyAlignment="1">
      <alignment horizontal="center"/>
    </xf>
    <xf numFmtId="0" fontId="0" fillId="0" borderId="20" xfId="0" applyBorder="1"/>
    <xf numFmtId="0" fontId="0" fillId="0" borderId="4" xfId="0" applyBorder="1"/>
    <xf numFmtId="0" fontId="0" fillId="0" borderId="36" xfId="0" applyBorder="1"/>
    <xf numFmtId="4" fontId="0" fillId="0" borderId="36" xfId="0" applyNumberFormat="1" applyBorder="1"/>
    <xf numFmtId="0" fontId="7" fillId="0" borderId="0" xfId="1" applyAlignment="1">
      <alignment horizontal="center"/>
    </xf>
    <xf numFmtId="0" fontId="11" fillId="0" borderId="0" xfId="1" applyFont="1" applyAlignment="1">
      <alignment horizontal="center"/>
    </xf>
    <xf numFmtId="0" fontId="7" fillId="0" borderId="0" xfId="1" applyAlignment="1">
      <alignment horizontal="left"/>
    </xf>
    <xf numFmtId="4" fontId="8" fillId="0" borderId="0" xfId="1" applyNumberFormat="1" applyFont="1"/>
    <xf numFmtId="0" fontId="8" fillId="0" borderId="0" xfId="1" applyFont="1" applyAlignment="1">
      <alignment horizontal="left"/>
    </xf>
    <xf numFmtId="0" fontId="7" fillId="0" borderId="0" xfId="1" applyAlignment="1">
      <alignment horizontal="right"/>
    </xf>
    <xf numFmtId="0" fontId="7" fillId="0" borderId="0" xfId="1" applyAlignment="1">
      <alignment horizontal="center" vertical="center"/>
    </xf>
    <xf numFmtId="4" fontId="7" fillId="0" borderId="2" xfId="1" applyNumberFormat="1" applyBorder="1" applyAlignment="1">
      <alignment horizontal="center" vertical="center"/>
    </xf>
    <xf numFmtId="4" fontId="7" fillId="0" borderId="2" xfId="1" applyNumberFormat="1" applyBorder="1" applyAlignment="1">
      <alignment horizontal="center"/>
    </xf>
    <xf numFmtId="4" fontId="7" fillId="0" borderId="24" xfId="1" applyNumberFormat="1" applyBorder="1" applyAlignment="1">
      <alignment horizontal="center"/>
    </xf>
    <xf numFmtId="0" fontId="12" fillId="0" borderId="0" xfId="1" applyFont="1" applyAlignment="1">
      <alignment horizontal="center"/>
    </xf>
    <xf numFmtId="4" fontId="7" fillId="0" borderId="0" xfId="1" applyNumberFormat="1" applyAlignment="1">
      <alignment horizontal="right"/>
    </xf>
    <xf numFmtId="0" fontId="7" fillId="0" borderId="9" xfId="1" applyBorder="1" applyAlignment="1">
      <alignment vertical="center"/>
    </xf>
    <xf numFmtId="0" fontId="0" fillId="0" borderId="5" xfId="0" applyBorder="1"/>
    <xf numFmtId="0" fontId="8" fillId="0" borderId="6" xfId="0" applyFont="1" applyBorder="1"/>
    <xf numFmtId="0" fontId="0" fillId="0" borderId="6" xfId="0" applyBorder="1"/>
    <xf numFmtId="0" fontId="0" fillId="0" borderId="75" xfId="0" applyBorder="1"/>
    <xf numFmtId="0" fontId="0" fillId="0" borderId="7" xfId="0" applyBorder="1"/>
    <xf numFmtId="0" fontId="0" fillId="0" borderId="10" xfId="0" applyBorder="1"/>
    <xf numFmtId="0" fontId="7" fillId="0" borderId="7" xfId="0" applyFont="1" applyBorder="1"/>
    <xf numFmtId="0" fontId="7" fillId="0" borderId="0" xfId="0" applyFont="1" applyBorder="1"/>
    <xf numFmtId="0" fontId="7" fillId="0" borderId="7" xfId="1" applyBorder="1"/>
    <xf numFmtId="0" fontId="7" fillId="0" borderId="0" xfId="0" applyFont="1" applyBorder="1" applyAlignment="1">
      <alignment horizontal="center"/>
    </xf>
    <xf numFmtId="0" fontId="7" fillId="0" borderId="0" xfId="0" applyFont="1" applyBorder="1" applyAlignment="1">
      <alignment horizontal="left"/>
    </xf>
    <xf numFmtId="0" fontId="7" fillId="0" borderId="59" xfId="0" applyFont="1" applyBorder="1"/>
    <xf numFmtId="0" fontId="0" fillId="0" borderId="61" xfId="0" applyBorder="1"/>
    <xf numFmtId="0" fontId="29" fillId="0" borderId="35" xfId="1" applyFont="1" applyBorder="1"/>
    <xf numFmtId="0" fontId="19" fillId="0" borderId="39" xfId="1" applyFont="1" applyBorder="1" applyAlignment="1">
      <alignment horizontal="center" vertical="center"/>
    </xf>
    <xf numFmtId="0" fontId="19" fillId="0" borderId="35" xfId="1" applyFont="1" applyBorder="1"/>
    <xf numFmtId="0" fontId="19" fillId="0" borderId="39" xfId="0" applyFont="1" applyBorder="1"/>
    <xf numFmtId="0" fontId="19" fillId="0" borderId="35" xfId="0" applyFont="1" applyBorder="1"/>
    <xf numFmtId="0" fontId="19" fillId="0" borderId="52" xfId="0" applyFont="1" applyBorder="1"/>
    <xf numFmtId="0" fontId="19" fillId="0" borderId="75" xfId="0" applyFont="1" applyBorder="1"/>
    <xf numFmtId="0" fontId="0" fillId="0" borderId="48" xfId="0" applyBorder="1"/>
    <xf numFmtId="0" fontId="0" fillId="0" borderId="47" xfId="0" applyBorder="1"/>
    <xf numFmtId="0" fontId="19" fillId="0" borderId="8" xfId="0" applyFont="1" applyBorder="1"/>
    <xf numFmtId="0" fontId="19" fillId="0" borderId="11" xfId="0" applyFont="1" applyBorder="1"/>
    <xf numFmtId="0" fontId="7" fillId="0" borderId="35" xfId="0" applyFont="1" applyBorder="1"/>
    <xf numFmtId="0" fontId="7" fillId="0" borderId="54" xfId="0" applyFont="1" applyBorder="1"/>
    <xf numFmtId="0" fontId="0" fillId="0" borderId="39" xfId="0" applyBorder="1"/>
    <xf numFmtId="0" fontId="4" fillId="0" borderId="76" xfId="0" applyFont="1" applyBorder="1"/>
    <xf numFmtId="0" fontId="2" fillId="0" borderId="0" xfId="2"/>
    <xf numFmtId="0" fontId="25" fillId="2" borderId="0" xfId="2" applyFont="1" applyFill="1" applyAlignment="1">
      <alignment horizontal="center"/>
    </xf>
    <xf numFmtId="0" fontId="25" fillId="2" borderId="0" xfId="2" applyFont="1" applyFill="1"/>
    <xf numFmtId="0" fontId="2" fillId="2" borderId="27" xfId="2" applyFont="1" applyFill="1" applyBorder="1"/>
    <xf numFmtId="0" fontId="25" fillId="2" borderId="16" xfId="2" applyFont="1" applyFill="1" applyBorder="1"/>
    <xf numFmtId="0" fontId="25" fillId="2" borderId="12" xfId="2" applyFont="1" applyFill="1" applyBorder="1"/>
    <xf numFmtId="0" fontId="25" fillId="2" borderId="28" xfId="2" applyFont="1" applyFill="1" applyBorder="1"/>
    <xf numFmtId="0" fontId="2" fillId="2" borderId="22" xfId="2" applyFont="1" applyFill="1" applyBorder="1"/>
    <xf numFmtId="0" fontId="25" fillId="2" borderId="14" xfId="2" applyFont="1" applyFill="1" applyBorder="1"/>
    <xf numFmtId="0" fontId="25" fillId="2" borderId="34" xfId="2" applyFont="1" applyFill="1" applyBorder="1" applyAlignment="1">
      <alignment horizontal="center"/>
    </xf>
    <xf numFmtId="0" fontId="25" fillId="2" borderId="34" xfId="2" applyFont="1" applyFill="1" applyBorder="1"/>
    <xf numFmtId="0" fontId="25" fillId="3" borderId="50" xfId="2" applyFont="1" applyFill="1" applyBorder="1" applyAlignment="1">
      <alignment horizontal="center" vertical="center" wrapText="1"/>
    </xf>
    <xf numFmtId="0" fontId="25" fillId="3" borderId="49" xfId="2" applyFont="1" applyFill="1" applyBorder="1" applyAlignment="1">
      <alignment horizontal="center" vertical="center" wrapText="1"/>
    </xf>
    <xf numFmtId="164" fontId="2" fillId="2" borderId="37" xfId="3" applyNumberFormat="1" applyFont="1" applyFill="1" applyBorder="1" applyAlignment="1">
      <alignment vertical="center"/>
    </xf>
    <xf numFmtId="164" fontId="2" fillId="2" borderId="26" xfId="3" applyNumberFormat="1" applyFont="1" applyFill="1" applyBorder="1" applyAlignment="1">
      <alignment vertical="center"/>
    </xf>
    <xf numFmtId="165" fontId="2" fillId="2" borderId="32" xfId="3" applyFont="1" applyFill="1" applyBorder="1" applyAlignment="1">
      <alignment vertical="center"/>
    </xf>
    <xf numFmtId="165" fontId="2" fillId="2" borderId="15" xfId="3" applyFont="1" applyFill="1" applyBorder="1" applyAlignment="1">
      <alignment vertical="center"/>
    </xf>
    <xf numFmtId="0" fontId="25" fillId="3" borderId="34" xfId="2" applyFont="1" applyFill="1" applyBorder="1" applyAlignment="1">
      <alignment horizontal="center" vertical="center" wrapText="1"/>
    </xf>
    <xf numFmtId="164" fontId="2" fillId="2" borderId="3" xfId="3" applyNumberFormat="1" applyFont="1" applyFill="1" applyBorder="1" applyAlignment="1">
      <alignment vertical="center"/>
    </xf>
    <xf numFmtId="43" fontId="2" fillId="2" borderId="3" xfId="3" applyNumberFormat="1" applyFont="1" applyFill="1" applyBorder="1" applyAlignment="1">
      <alignment vertical="center"/>
    </xf>
    <xf numFmtId="0" fontId="2" fillId="2" borderId="0" xfId="2" applyFont="1" applyFill="1"/>
    <xf numFmtId="0" fontId="2" fillId="2" borderId="16" xfId="2" applyFont="1" applyFill="1" applyBorder="1"/>
    <xf numFmtId="0" fontId="2" fillId="2" borderId="0" xfId="2" applyFont="1" applyFill="1" applyBorder="1"/>
    <xf numFmtId="0" fontId="2" fillId="2" borderId="0" xfId="2" applyFont="1" applyFill="1" applyBorder="1" applyAlignment="1">
      <alignment horizontal="center"/>
    </xf>
    <xf numFmtId="0" fontId="2" fillId="2" borderId="13" xfId="2" applyFont="1" applyFill="1" applyBorder="1"/>
    <xf numFmtId="0" fontId="2" fillId="2" borderId="14" xfId="2" applyFont="1" applyFill="1" applyBorder="1"/>
    <xf numFmtId="0" fontId="2" fillId="2" borderId="15" xfId="2" applyFont="1" applyFill="1" applyBorder="1"/>
    <xf numFmtId="0" fontId="2" fillId="2" borderId="0" xfId="2" applyFont="1" applyFill="1" applyBorder="1" applyAlignment="1">
      <alignment horizontal="center" vertical="center"/>
    </xf>
    <xf numFmtId="164" fontId="2" fillId="2" borderId="0" xfId="3" applyNumberFormat="1" applyFont="1" applyFill="1" applyBorder="1" applyAlignment="1">
      <alignment vertical="center"/>
    </xf>
    <xf numFmtId="164" fontId="2" fillId="2" borderId="0" xfId="3" applyNumberFormat="1" applyFont="1" applyFill="1" applyBorder="1" applyAlignment="1">
      <alignment horizontal="center" vertical="center"/>
    </xf>
    <xf numFmtId="165" fontId="2" fillId="2" borderId="0" xfId="3" applyFont="1" applyFill="1" applyBorder="1" applyAlignment="1">
      <alignment vertical="center"/>
    </xf>
    <xf numFmtId="43" fontId="2" fillId="2" borderId="0" xfId="3" applyNumberFormat="1" applyFont="1" applyFill="1" applyBorder="1" applyAlignment="1">
      <alignment vertical="center"/>
    </xf>
    <xf numFmtId="0" fontId="25" fillId="0" borderId="0" xfId="0" applyFont="1" applyBorder="1"/>
    <xf numFmtId="0" fontId="30" fillId="0" borderId="0" xfId="0" applyFont="1" applyBorder="1"/>
    <xf numFmtId="0" fontId="31" fillId="0" borderId="0" xfId="0" applyFont="1" applyBorder="1"/>
    <xf numFmtId="0" fontId="4" fillId="0" borderId="0" xfId="0" applyFont="1" applyBorder="1"/>
    <xf numFmtId="0" fontId="25" fillId="5" borderId="50" xfId="0" applyFont="1" applyFill="1" applyBorder="1"/>
    <xf numFmtId="0" fontId="25" fillId="5" borderId="34" xfId="0" applyFont="1" applyFill="1" applyBorder="1"/>
    <xf numFmtId="4" fontId="25" fillId="5" borderId="63" xfId="0" applyNumberFormat="1" applyFont="1" applyFill="1" applyBorder="1"/>
    <xf numFmtId="0" fontId="11" fillId="0" borderId="0" xfId="1" applyFont="1" applyAlignment="1">
      <alignment horizontal="center"/>
    </xf>
    <xf numFmtId="0" fontId="9" fillId="0" borderId="0" xfId="1" applyFont="1"/>
    <xf numFmtId="4" fontId="11" fillId="0" borderId="0" xfId="1" applyNumberFormat="1" applyFont="1" applyAlignment="1">
      <alignment horizontal="center"/>
    </xf>
    <xf numFmtId="4" fontId="9" fillId="0" borderId="0" xfId="1" applyNumberFormat="1" applyFont="1"/>
    <xf numFmtId="0" fontId="7" fillId="0" borderId="0" xfId="1" applyAlignment="1">
      <alignment horizontal="center"/>
    </xf>
    <xf numFmtId="0" fontId="3" fillId="0" borderId="0" xfId="1" applyFont="1" applyAlignment="1">
      <alignment horizontal="center"/>
    </xf>
    <xf numFmtId="0" fontId="4" fillId="0" borderId="0" xfId="1" applyFont="1"/>
    <xf numFmtId="0" fontId="7" fillId="0" borderId="0" xfId="1"/>
    <xf numFmtId="0" fontId="19" fillId="0" borderId="0" xfId="1" applyFont="1" applyAlignment="1">
      <alignment horizontal="left" wrapText="1"/>
    </xf>
    <xf numFmtId="4" fontId="5" fillId="0" borderId="3" xfId="0" applyNumberFormat="1" applyFont="1" applyFill="1" applyBorder="1" applyAlignment="1">
      <alignment horizontal="center"/>
    </xf>
    <xf numFmtId="4" fontId="5" fillId="0" borderId="2" xfId="0" applyNumberFormat="1" applyFont="1" applyFill="1" applyBorder="1" applyAlignment="1">
      <alignment horizontal="right"/>
    </xf>
    <xf numFmtId="4" fontId="11" fillId="0" borderId="0" xfId="1" applyNumberFormat="1" applyFont="1" applyFill="1" applyAlignment="1">
      <alignment horizontal="center"/>
    </xf>
    <xf numFmtId="4" fontId="24" fillId="0" borderId="0" xfId="0" applyNumberFormat="1" applyFont="1" applyFill="1" applyAlignment="1"/>
    <xf numFmtId="4" fontId="5" fillId="0" borderId="1" xfId="0" applyNumberFormat="1" applyFont="1" applyFill="1" applyBorder="1" applyAlignment="1">
      <alignment horizontal="center"/>
    </xf>
    <xf numFmtId="4" fontId="5" fillId="0" borderId="2" xfId="0" applyNumberFormat="1" applyFont="1" applyFill="1" applyBorder="1" applyAlignment="1">
      <alignment horizontal="center"/>
    </xf>
    <xf numFmtId="4" fontId="9" fillId="0" borderId="0" xfId="1" applyNumberFormat="1" applyFont="1" applyFill="1" applyAlignment="1"/>
    <xf numFmtId="0" fontId="23" fillId="0" borderId="0" xfId="1" applyFont="1" applyAlignment="1">
      <alignment horizontal="center"/>
    </xf>
    <xf numFmtId="4" fontId="5" fillId="0" borderId="0" xfId="0" applyNumberFormat="1" applyFont="1" applyFill="1" applyAlignment="1">
      <alignment horizontal="right"/>
    </xf>
    <xf numFmtId="4" fontId="10" fillId="0" borderId="0" xfId="1" applyNumberFormat="1" applyFont="1" applyFill="1" applyAlignment="1">
      <alignment horizontal="center"/>
    </xf>
    <xf numFmtId="4" fontId="5" fillId="0" borderId="4" xfId="0" applyNumberFormat="1" applyFont="1" applyFill="1" applyBorder="1" applyAlignment="1">
      <alignment horizontal="right"/>
    </xf>
    <xf numFmtId="4" fontId="5" fillId="0" borderId="3" xfId="0" applyNumberFormat="1" applyFont="1" applyFill="1" applyBorder="1" applyAlignment="1">
      <alignment horizontal="right"/>
    </xf>
    <xf numFmtId="0" fontId="3" fillId="0" borderId="0" xfId="0" applyFont="1" applyFill="1" applyAlignment="1">
      <alignment horizontal="center"/>
    </xf>
    <xf numFmtId="0" fontId="24" fillId="0" borderId="0" xfId="0" applyFont="1" applyFill="1" applyAlignment="1">
      <alignment horizont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7" xfId="0" applyFont="1" applyFill="1" applyBorder="1" applyAlignment="1">
      <alignment horizontal="center" vertical="center"/>
    </xf>
    <xf numFmtId="4" fontId="5" fillId="0" borderId="1" xfId="0" applyNumberFormat="1" applyFont="1" applyFill="1" applyBorder="1" applyAlignment="1">
      <alignment horizontal="center" vertical="center"/>
    </xf>
    <xf numFmtId="4" fontId="5" fillId="0" borderId="2" xfId="0" applyNumberFormat="1" applyFont="1" applyFill="1" applyBorder="1" applyAlignment="1">
      <alignment horizontal="center" vertical="center"/>
    </xf>
    <xf numFmtId="4" fontId="5" fillId="0" borderId="3" xfId="0" applyNumberFormat="1" applyFont="1" applyFill="1" applyBorder="1" applyAlignment="1">
      <alignment horizontal="center" vertical="center"/>
    </xf>
    <xf numFmtId="4" fontId="7" fillId="0" borderId="0" xfId="1" applyNumberFormat="1" applyFont="1" applyFill="1" applyAlignment="1">
      <alignment horizontal="center"/>
    </xf>
    <xf numFmtId="4" fontId="7" fillId="0" borderId="0" xfId="1" applyNumberFormat="1" applyFont="1" applyFill="1" applyAlignment="1"/>
    <xf numFmtId="0" fontId="9" fillId="0" borderId="0" xfId="1" applyFont="1" applyAlignment="1"/>
    <xf numFmtId="4" fontId="9" fillId="0" borderId="0" xfId="1" applyNumberFormat="1" applyFont="1" applyAlignment="1"/>
    <xf numFmtId="4" fontId="5" fillId="0" borderId="28" xfId="0" applyNumberFormat="1" applyFont="1" applyBorder="1" applyAlignment="1"/>
    <xf numFmtId="4" fontId="5" fillId="0" borderId="0" xfId="0" applyNumberFormat="1" applyFont="1" applyBorder="1" applyAlignment="1"/>
    <xf numFmtId="4" fontId="5" fillId="0" borderId="13" xfId="0" applyNumberFormat="1" applyFont="1" applyBorder="1" applyAlignment="1"/>
    <xf numFmtId="0" fontId="10" fillId="0" borderId="0" xfId="1" applyFont="1" applyAlignment="1">
      <alignment horizontal="center"/>
    </xf>
    <xf numFmtId="4" fontId="10" fillId="0" borderId="0" xfId="1" applyNumberFormat="1" applyFont="1" applyAlignment="1">
      <alignment horizontal="center"/>
    </xf>
    <xf numFmtId="4" fontId="14" fillId="0" borderId="0" xfId="0" applyNumberFormat="1" applyFont="1" applyAlignment="1">
      <alignment horizontal="right"/>
    </xf>
    <xf numFmtId="4" fontId="5" fillId="0" borderId="0" xfId="0" applyNumberFormat="1" applyFont="1" applyAlignment="1">
      <alignment horizontal="right"/>
    </xf>
    <xf numFmtId="4" fontId="5" fillId="0" borderId="27" xfId="0" applyNumberFormat="1" applyFont="1" applyBorder="1" applyAlignment="1"/>
    <xf numFmtId="4" fontId="5" fillId="0" borderId="16" xfId="0" applyNumberFormat="1" applyFont="1" applyBorder="1" applyAlignment="1"/>
    <xf numFmtId="4" fontId="5" fillId="0" borderId="12" xfId="0" applyNumberFormat="1" applyFont="1" applyBorder="1" applyAlignment="1"/>
    <xf numFmtId="0" fontId="3" fillId="0" borderId="0" xfId="0" applyFont="1" applyAlignment="1">
      <alignment horizontal="center"/>
    </xf>
    <xf numFmtId="0" fontId="0" fillId="0" borderId="0" xfId="0" applyAlignment="1">
      <alignment horizontal="center"/>
    </xf>
    <xf numFmtId="4" fontId="5" fillId="0" borderId="17" xfId="0" applyNumberFormat="1" applyFont="1" applyBorder="1" applyAlignment="1"/>
    <xf numFmtId="4" fontId="5" fillId="0" borderId="29" xfId="0" applyNumberFormat="1" applyFont="1" applyBorder="1" applyAlignment="1"/>
    <xf numFmtId="4" fontId="5" fillId="0" borderId="33" xfId="0" applyNumberFormat="1" applyFont="1" applyBorder="1" applyAlignment="1"/>
    <xf numFmtId="4" fontId="5" fillId="0" borderId="1" xfId="0" applyNumberFormat="1" applyFont="1" applyBorder="1" applyAlignment="1">
      <alignment horizontal="center"/>
    </xf>
    <xf numFmtId="4" fontId="5" fillId="0" borderId="2" xfId="0" applyNumberFormat="1" applyFont="1" applyBorder="1" applyAlignment="1">
      <alignment horizontal="center"/>
    </xf>
    <xf numFmtId="4" fontId="5" fillId="0" borderId="3" xfId="0" applyNumberFormat="1" applyFont="1" applyBorder="1" applyAlignment="1">
      <alignment horizontal="center"/>
    </xf>
    <xf numFmtId="0" fontId="5" fillId="0" borderId="27" xfId="0" applyFont="1" applyBorder="1" applyAlignment="1">
      <alignment horizontal="center" vertical="center"/>
    </xf>
    <xf numFmtId="0" fontId="0" fillId="0" borderId="28" xfId="0" applyBorder="1" applyAlignment="1">
      <alignment vertical="center"/>
    </xf>
    <xf numFmtId="0" fontId="0" fillId="0" borderId="22" xfId="0"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2" fontId="5" fillId="0" borderId="2" xfId="0" applyNumberFormat="1" applyFont="1" applyBorder="1" applyAlignment="1"/>
    <xf numFmtId="2" fontId="18" fillId="0" borderId="7" xfId="0" applyNumberFormat="1" applyFont="1" applyBorder="1" applyAlignment="1"/>
    <xf numFmtId="0" fontId="18" fillId="0" borderId="0" xfId="0" applyFont="1" applyAlignment="1"/>
    <xf numFmtId="0" fontId="18" fillId="0" borderId="10" xfId="0" applyFont="1" applyBorder="1" applyAlignment="1"/>
    <xf numFmtId="2" fontId="5" fillId="0" borderId="1" xfId="0" applyNumberFormat="1" applyFont="1" applyBorder="1" applyAlignment="1"/>
    <xf numFmtId="0" fontId="5" fillId="0" borderId="24" xfId="0" applyFont="1" applyBorder="1" applyAlignment="1">
      <alignment horizontal="center" vertical="center"/>
    </xf>
    <xf numFmtId="2" fontId="5" fillId="0" borderId="4" xfId="0" applyNumberFormat="1" applyFont="1" applyBorder="1" applyAlignment="1"/>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7" xfId="0" applyFont="1" applyBorder="1" applyAlignment="1">
      <alignment horizontal="center" vertical="center"/>
    </xf>
    <xf numFmtId="0" fontId="4" fillId="0" borderId="0" xfId="1" applyFont="1" applyAlignment="1"/>
    <xf numFmtId="0" fontId="7" fillId="0" borderId="0" xfId="1" applyAlignment="1"/>
    <xf numFmtId="0" fontId="19" fillId="0" borderId="44" xfId="0" applyFont="1" applyBorder="1" applyAlignment="1">
      <alignment horizontal="left" wrapText="1"/>
    </xf>
    <xf numFmtId="0" fontId="19" fillId="0" borderId="45" xfId="0" applyFont="1" applyBorder="1" applyAlignment="1">
      <alignment horizontal="left" wrapText="1"/>
    </xf>
    <xf numFmtId="0" fontId="19" fillId="0" borderId="46" xfId="0" applyFont="1" applyBorder="1" applyAlignment="1">
      <alignment horizontal="left" wrapText="1"/>
    </xf>
    <xf numFmtId="0" fontId="19" fillId="0" borderId="28" xfId="0" applyFont="1" applyBorder="1" applyAlignment="1">
      <alignment horizontal="left" wrapText="1"/>
    </xf>
    <xf numFmtId="0" fontId="19" fillId="0" borderId="0" xfId="0" applyFont="1" applyBorder="1" applyAlignment="1">
      <alignment horizontal="left" wrapText="1"/>
    </xf>
    <xf numFmtId="0" fontId="19" fillId="0" borderId="2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14" xfId="0" applyFont="1" applyBorder="1" applyAlignment="1">
      <alignment horizontal="center" vertical="center" wrapText="1"/>
    </xf>
    <xf numFmtId="0" fontId="8" fillId="0" borderId="28" xfId="0" applyFont="1" applyBorder="1" applyAlignment="1">
      <alignment horizontal="center"/>
    </xf>
    <xf numFmtId="0" fontId="8" fillId="0" borderId="0" xfId="0" applyFont="1" applyBorder="1" applyAlignment="1">
      <alignment horizontal="center"/>
    </xf>
    <xf numFmtId="0" fontId="19" fillId="0" borderId="27" xfId="0" applyFont="1" applyBorder="1" applyAlignment="1">
      <alignment horizontal="left" vertical="center" readingOrder="1"/>
    </xf>
    <xf numFmtId="0" fontId="19" fillId="0" borderId="16" xfId="0" applyFont="1" applyBorder="1" applyAlignment="1">
      <alignment horizontal="left" vertical="center" readingOrder="1"/>
    </xf>
    <xf numFmtId="0" fontId="19" fillId="0" borderId="28" xfId="1" applyFont="1" applyBorder="1" applyAlignment="1">
      <alignment horizontal="left" vertical="center" wrapText="1"/>
    </xf>
    <xf numFmtId="0" fontId="19" fillId="0" borderId="0" xfId="1" applyFont="1" applyAlignment="1">
      <alignment horizontal="left" vertical="center" wrapText="1"/>
    </xf>
    <xf numFmtId="0" fontId="19" fillId="0" borderId="54" xfId="0" applyFont="1" applyBorder="1" applyAlignment="1">
      <alignment horizontal="center" wrapText="1"/>
    </xf>
    <xf numFmtId="0" fontId="0" fillId="0" borderId="70" xfId="0" applyBorder="1" applyAlignment="1">
      <alignment horizontal="left" vertical="top" wrapText="1"/>
    </xf>
    <xf numFmtId="0" fontId="0" fillId="0" borderId="71" xfId="0" applyBorder="1" applyAlignment="1">
      <alignment horizontal="left" vertical="top" wrapText="1"/>
    </xf>
    <xf numFmtId="0" fontId="0" fillId="0" borderId="72" xfId="0" applyBorder="1" applyAlignment="1">
      <alignment horizontal="left" vertical="top" wrapText="1"/>
    </xf>
    <xf numFmtId="0" fontId="26" fillId="0" borderId="70" xfId="0" applyFont="1" applyBorder="1" applyAlignment="1">
      <alignment horizontal="left" vertical="top" wrapText="1"/>
    </xf>
    <xf numFmtId="0" fontId="26" fillId="0" borderId="71" xfId="0" applyFont="1" applyBorder="1" applyAlignment="1">
      <alignment horizontal="left" vertical="top" wrapText="1"/>
    </xf>
    <xf numFmtId="0" fontId="26" fillId="0" borderId="72" xfId="0" applyFont="1" applyBorder="1" applyAlignment="1">
      <alignment horizontal="left" vertical="top" wrapText="1"/>
    </xf>
    <xf numFmtId="0" fontId="28" fillId="0" borderId="70" xfId="0" applyFont="1" applyBorder="1" applyAlignment="1">
      <alignment horizontal="left" vertical="top" wrapText="1"/>
    </xf>
    <xf numFmtId="0" fontId="28" fillId="0" borderId="71" xfId="0" applyFont="1" applyBorder="1" applyAlignment="1">
      <alignment horizontal="left" vertical="top" wrapText="1"/>
    </xf>
    <xf numFmtId="0" fontId="28" fillId="0" borderId="72" xfId="0" applyFont="1" applyBorder="1" applyAlignment="1">
      <alignment horizontal="left" vertical="top" wrapText="1"/>
    </xf>
    <xf numFmtId="0" fontId="5" fillId="0" borderId="28" xfId="0" applyFont="1" applyBorder="1" applyAlignment="1"/>
    <xf numFmtId="0" fontId="5" fillId="0" borderId="0" xfId="0" applyFont="1" applyBorder="1" applyAlignment="1"/>
    <xf numFmtId="0" fontId="5" fillId="0" borderId="13" xfId="0" applyFont="1" applyBorder="1" applyAlignment="1"/>
    <xf numFmtId="0" fontId="16" fillId="0" borderId="0" xfId="0" applyFont="1" applyBorder="1" applyAlignment="1">
      <alignment horizontal="center"/>
    </xf>
    <xf numFmtId="4" fontId="5" fillId="0" borderId="3" xfId="0" applyNumberFormat="1" applyFont="1" applyBorder="1" applyAlignment="1"/>
    <xf numFmtId="0" fontId="0" fillId="0" borderId="10" xfId="0" applyBorder="1" applyAlignment="1"/>
    <xf numFmtId="0" fontId="0" fillId="0" borderId="2" xfId="0" applyBorder="1" applyAlignment="1"/>
    <xf numFmtId="0" fontId="0" fillId="0" borderId="7" xfId="0" applyBorder="1" applyAlignment="1"/>
    <xf numFmtId="0" fontId="15" fillId="0" borderId="0" xfId="0" applyFont="1" applyBorder="1" applyAlignment="1">
      <alignment horizontal="center"/>
    </xf>
    <xf numFmtId="4" fontId="15" fillId="0" borderId="0" xfId="0" applyNumberFormat="1" applyFont="1" applyAlignment="1">
      <alignment horizontal="center"/>
    </xf>
    <xf numFmtId="4" fontId="18" fillId="0" borderId="2" xfId="0" applyNumberFormat="1" applyFont="1" applyBorder="1" applyAlignment="1">
      <alignment horizontal="right"/>
    </xf>
    <xf numFmtId="0" fontId="18" fillId="0" borderId="28" xfId="0" applyFont="1" applyBorder="1" applyAlignment="1"/>
    <xf numFmtId="0" fontId="5" fillId="0" borderId="22" xfId="0" applyFont="1" applyBorder="1" applyAlignment="1"/>
    <xf numFmtId="0" fontId="5" fillId="0" borderId="14" xfId="0" applyFont="1" applyBorder="1" applyAlignment="1"/>
    <xf numFmtId="0" fontId="5" fillId="0" borderId="15" xfId="0" applyFont="1" applyBorder="1" applyAlignment="1"/>
    <xf numFmtId="4" fontId="16" fillId="0" borderId="0" xfId="0" applyNumberFormat="1" applyFont="1" applyAlignment="1">
      <alignment horizontal="center"/>
    </xf>
    <xf numFmtId="0" fontId="5" fillId="0" borderId="28" xfId="0" applyFont="1" applyBorder="1" applyAlignment="1">
      <alignment horizontal="left"/>
    </xf>
    <xf numFmtId="0" fontId="18" fillId="0" borderId="27" xfId="0" applyFont="1" applyBorder="1" applyAlignment="1"/>
    <xf numFmtId="0" fontId="5" fillId="0" borderId="16" xfId="0" applyFont="1" applyBorder="1" applyAlignment="1"/>
    <xf numFmtId="0" fontId="5" fillId="0" borderId="12" xfId="0" applyFont="1" applyBorder="1" applyAlignment="1"/>
    <xf numFmtId="4" fontId="5" fillId="0" borderId="2" xfId="0" applyNumberFormat="1" applyFont="1" applyBorder="1" applyAlignment="1">
      <alignment horizontal="right"/>
    </xf>
    <xf numFmtId="4" fontId="5" fillId="0" borderId="40" xfId="0" applyNumberFormat="1" applyFont="1" applyBorder="1" applyAlignment="1">
      <alignment horizontal="center"/>
    </xf>
    <xf numFmtId="4" fontId="5" fillId="0" borderId="25" xfId="0" applyNumberFormat="1" applyFont="1" applyBorder="1" applyAlignment="1">
      <alignment horizontal="center"/>
    </xf>
    <xf numFmtId="4" fontId="5" fillId="0" borderId="7" xfId="0" applyNumberFormat="1" applyFont="1" applyBorder="1" applyAlignment="1">
      <alignment horizontal="center"/>
    </xf>
    <xf numFmtId="4" fontId="5" fillId="0" borderId="10" xfId="0" applyNumberFormat="1" applyFont="1" applyBorder="1" applyAlignment="1">
      <alignment horizontal="center"/>
    </xf>
    <xf numFmtId="4" fontId="5" fillId="0" borderId="38" xfId="0" applyNumberFormat="1" applyFont="1" applyBorder="1" applyAlignment="1">
      <alignment horizontal="center"/>
    </xf>
    <xf numFmtId="4" fontId="5" fillId="0" borderId="26" xfId="0" applyNumberFormat="1" applyFont="1" applyBorder="1" applyAlignment="1">
      <alignment horizontal="center"/>
    </xf>
    <xf numFmtId="4" fontId="18" fillId="0" borderId="1" xfId="0" applyNumberFormat="1" applyFont="1" applyBorder="1" applyAlignment="1">
      <alignment horizontal="right"/>
    </xf>
    <xf numFmtId="0" fontId="16" fillId="0" borderId="0" xfId="0" applyFont="1" applyAlignment="1">
      <alignment horizontal="center"/>
    </xf>
    <xf numFmtId="0" fontId="15" fillId="0" borderId="0" xfId="0" applyFont="1" applyAlignment="1">
      <alignment horizontal="center"/>
    </xf>
    <xf numFmtId="165" fontId="2" fillId="2" borderId="48" xfId="2" applyNumberFormat="1" applyFont="1" applyFill="1" applyBorder="1" applyAlignment="1">
      <alignment horizontal="center"/>
    </xf>
    <xf numFmtId="0" fontId="2" fillId="2" borderId="46" xfId="2" applyFont="1" applyFill="1" applyBorder="1" applyAlignment="1">
      <alignment horizontal="center"/>
    </xf>
    <xf numFmtId="0" fontId="25" fillId="3" borderId="67" xfId="2" applyFont="1" applyFill="1" applyBorder="1" applyAlignment="1">
      <alignment horizontal="center" vertical="center" wrapText="1"/>
    </xf>
    <xf numFmtId="0" fontId="25" fillId="3" borderId="48" xfId="2" applyFont="1" applyFill="1" applyBorder="1" applyAlignment="1">
      <alignment horizontal="center" vertical="center" wrapText="1"/>
    </xf>
    <xf numFmtId="0" fontId="25" fillId="3" borderId="68" xfId="2" applyFont="1" applyFill="1" applyBorder="1" applyAlignment="1">
      <alignment horizontal="center" vertical="center" wrapText="1"/>
    </xf>
    <xf numFmtId="0" fontId="25" fillId="3" borderId="69" xfId="2" applyFont="1" applyFill="1" applyBorder="1" applyAlignment="1">
      <alignment horizontal="center" vertical="center" wrapText="1"/>
    </xf>
    <xf numFmtId="0" fontId="25" fillId="3" borderId="62" xfId="2" applyFont="1" applyFill="1" applyBorder="1" applyAlignment="1">
      <alignment horizontal="center" vertical="center" wrapText="1"/>
    </xf>
    <xf numFmtId="0" fontId="25" fillId="3" borderId="59" xfId="2" applyFont="1" applyFill="1" applyBorder="1" applyAlignment="1">
      <alignment horizontal="center" vertical="center" wrapText="1"/>
    </xf>
    <xf numFmtId="0" fontId="25" fillId="3" borderId="50" xfId="2" applyFont="1" applyFill="1" applyBorder="1" applyAlignment="1">
      <alignment horizontal="center" vertical="center" wrapText="1"/>
    </xf>
    <xf numFmtId="0" fontId="25" fillId="3" borderId="52" xfId="2" applyFont="1" applyFill="1" applyBorder="1" applyAlignment="1">
      <alignment horizontal="center" vertical="center" wrapText="1"/>
    </xf>
    <xf numFmtId="0" fontId="25" fillId="3" borderId="60" xfId="2" applyFont="1" applyFill="1" applyBorder="1" applyAlignment="1">
      <alignment horizontal="center" vertical="center" wrapText="1"/>
    </xf>
    <xf numFmtId="0" fontId="25" fillId="3" borderId="34" xfId="2" applyFont="1" applyFill="1" applyBorder="1" applyAlignment="1">
      <alignment horizontal="center" vertical="center" wrapText="1"/>
    </xf>
    <xf numFmtId="0" fontId="25" fillId="3" borderId="58" xfId="2" applyFont="1" applyFill="1" applyBorder="1" applyAlignment="1">
      <alignment horizontal="center" vertical="center" wrapText="1"/>
    </xf>
    <xf numFmtId="0" fontId="25" fillId="3" borderId="63" xfId="2" applyFont="1" applyFill="1" applyBorder="1" applyAlignment="1">
      <alignment horizontal="center" vertical="center" wrapText="1"/>
    </xf>
    <xf numFmtId="0" fontId="2" fillId="2" borderId="22" xfId="2" applyFont="1" applyFill="1" applyBorder="1" applyAlignment="1">
      <alignment horizontal="center" vertical="center"/>
    </xf>
    <xf numFmtId="0" fontId="2" fillId="2" borderId="14" xfId="2" applyFont="1" applyFill="1" applyBorder="1" applyAlignment="1">
      <alignment horizontal="center" vertical="center"/>
    </xf>
    <xf numFmtId="164" fontId="2" fillId="2" borderId="48" xfId="3" applyNumberFormat="1" applyFont="1" applyFill="1" applyBorder="1" applyAlignment="1">
      <alignment horizontal="center" vertical="center"/>
    </xf>
    <xf numFmtId="164" fontId="2" fillId="2" borderId="45" xfId="3" applyNumberFormat="1" applyFont="1" applyFill="1" applyBorder="1" applyAlignment="1">
      <alignment horizontal="center" vertical="center"/>
    </xf>
    <xf numFmtId="164" fontId="2" fillId="2" borderId="47" xfId="3" applyNumberFormat="1" applyFont="1" applyFill="1" applyBorder="1" applyAlignment="1">
      <alignment horizontal="center" vertical="center"/>
    </xf>
    <xf numFmtId="0" fontId="2" fillId="2" borderId="37" xfId="2" applyFont="1" applyFill="1" applyBorder="1" applyAlignment="1">
      <alignment horizontal="center" vertical="center"/>
    </xf>
    <xf numFmtId="0" fontId="2" fillId="2" borderId="38" xfId="2" applyFont="1" applyFill="1" applyBorder="1" applyAlignment="1">
      <alignment horizontal="center" vertical="center"/>
    </xf>
    <xf numFmtId="164" fontId="2" fillId="2" borderId="3" xfId="3" applyNumberFormat="1" applyFont="1" applyFill="1" applyBorder="1" applyAlignment="1">
      <alignment horizontal="center" vertical="center"/>
    </xf>
    <xf numFmtId="165" fontId="2" fillId="2" borderId="48" xfId="3" applyFont="1" applyFill="1" applyBorder="1" applyAlignment="1">
      <alignment horizontal="center" vertical="center"/>
    </xf>
    <xf numFmtId="165" fontId="2" fillId="2" borderId="45" xfId="3" applyFont="1" applyFill="1" applyBorder="1" applyAlignment="1">
      <alignment horizontal="center" vertical="center"/>
    </xf>
    <xf numFmtId="165" fontId="2" fillId="2" borderId="47" xfId="3" applyFont="1" applyFill="1" applyBorder="1" applyAlignment="1">
      <alignment horizontal="center" vertical="center"/>
    </xf>
    <xf numFmtId="0" fontId="25" fillId="3" borderId="64" xfId="2" applyFont="1" applyFill="1" applyBorder="1" applyAlignment="1">
      <alignment horizontal="center" vertical="center" wrapText="1"/>
    </xf>
    <xf numFmtId="0" fontId="25" fillId="3" borderId="65" xfId="2" applyFont="1" applyFill="1" applyBorder="1" applyAlignment="1">
      <alignment horizontal="center" vertical="center" wrapText="1"/>
    </xf>
    <xf numFmtId="0" fontId="25" fillId="3" borderId="66" xfId="2" applyFont="1" applyFill="1" applyBorder="1" applyAlignment="1">
      <alignment horizontal="center" vertical="center" wrapText="1"/>
    </xf>
    <xf numFmtId="0" fontId="25" fillId="3" borderId="57" xfId="2" applyFont="1" applyFill="1" applyBorder="1" applyAlignment="1">
      <alignment horizontal="center" vertical="center" wrapText="1"/>
    </xf>
    <xf numFmtId="0" fontId="25" fillId="3" borderId="56" xfId="2" applyFont="1" applyFill="1" applyBorder="1" applyAlignment="1">
      <alignment horizontal="center" vertical="center" wrapText="1"/>
    </xf>
    <xf numFmtId="0" fontId="25" fillId="3" borderId="22" xfId="2" applyFont="1" applyFill="1" applyBorder="1" applyAlignment="1">
      <alignment horizontal="center" vertical="center" wrapText="1"/>
    </xf>
    <xf numFmtId="0" fontId="25" fillId="3" borderId="15" xfId="2" applyFont="1" applyFill="1" applyBorder="1" applyAlignment="1">
      <alignment horizontal="center" vertical="center" wrapText="1"/>
    </xf>
    <xf numFmtId="0" fontId="25" fillId="3" borderId="55" xfId="2" applyFont="1" applyFill="1" applyBorder="1" applyAlignment="1">
      <alignment horizontal="center" vertical="center" wrapText="1"/>
    </xf>
    <xf numFmtId="0" fontId="25" fillId="3" borderId="54" xfId="2" applyFont="1" applyFill="1" applyBorder="1" applyAlignment="1">
      <alignment horizontal="center" vertical="center" wrapText="1"/>
    </xf>
    <xf numFmtId="0" fontId="25" fillId="3" borderId="39" xfId="2" applyFont="1" applyFill="1" applyBorder="1" applyAlignment="1">
      <alignment horizontal="center" vertical="center" wrapText="1"/>
    </xf>
    <xf numFmtId="0" fontId="25" fillId="3" borderId="53" xfId="2" applyFont="1" applyFill="1" applyBorder="1" applyAlignment="1">
      <alignment horizontal="center" vertical="center" wrapText="1"/>
    </xf>
    <xf numFmtId="0" fontId="25" fillId="3" borderId="32" xfId="2" applyFont="1" applyFill="1" applyBorder="1" applyAlignment="1">
      <alignment horizontal="center" vertical="center" wrapText="1"/>
    </xf>
    <xf numFmtId="0" fontId="25" fillId="3" borderId="51" xfId="2" applyFont="1" applyFill="1" applyBorder="1" applyAlignment="1">
      <alignment horizontal="center" vertical="center" wrapText="1"/>
    </xf>
    <xf numFmtId="0" fontId="25" fillId="3" borderId="49" xfId="2" applyFont="1" applyFill="1" applyBorder="1" applyAlignment="1">
      <alignment horizontal="center" vertical="center" wrapText="1"/>
    </xf>
    <xf numFmtId="0" fontId="25" fillId="4" borderId="44" xfId="2" applyFont="1" applyFill="1" applyBorder="1" applyAlignment="1">
      <alignment horizontal="center"/>
    </xf>
    <xf numFmtId="0" fontId="25" fillId="4" borderId="45" xfId="2" applyFont="1" applyFill="1" applyBorder="1" applyAlignment="1">
      <alignment horizontal="center"/>
    </xf>
    <xf numFmtId="0" fontId="25" fillId="4" borderId="46" xfId="2" applyFont="1" applyFill="1" applyBorder="1" applyAlignment="1">
      <alignment horizontal="center"/>
    </xf>
    <xf numFmtId="0" fontId="25" fillId="3" borderId="18" xfId="2" applyFont="1" applyFill="1" applyBorder="1" applyAlignment="1">
      <alignment horizontal="center" vertical="center" wrapText="1"/>
    </xf>
    <xf numFmtId="0" fontId="25" fillId="3" borderId="40" xfId="2" applyFont="1" applyFill="1" applyBorder="1" applyAlignment="1">
      <alignment horizontal="center" vertical="center" wrapText="1"/>
    </xf>
    <xf numFmtId="0" fontId="25" fillId="3" borderId="27" xfId="2" applyFont="1" applyFill="1" applyBorder="1" applyAlignment="1">
      <alignment horizontal="center" vertical="center" wrapText="1"/>
    </xf>
    <xf numFmtId="0" fontId="25" fillId="3" borderId="16" xfId="2" applyFont="1" applyFill="1" applyBorder="1" applyAlignment="1">
      <alignment horizontal="center" vertical="center" wrapText="1"/>
    </xf>
    <xf numFmtId="0" fontId="25" fillId="3" borderId="12" xfId="2" applyFont="1" applyFill="1" applyBorder="1" applyAlignment="1">
      <alignment horizontal="center" vertical="center" wrapText="1"/>
    </xf>
    <xf numFmtId="0" fontId="25" fillId="3" borderId="61" xfId="2" applyFont="1" applyFill="1" applyBorder="1" applyAlignment="1">
      <alignment horizontal="center" vertical="center" wrapText="1"/>
    </xf>
    <xf numFmtId="0" fontId="25" fillId="3" borderId="30" xfId="2" applyFont="1" applyFill="1" applyBorder="1" applyAlignment="1">
      <alignment horizontal="center" vertical="center" wrapText="1"/>
    </xf>
    <xf numFmtId="0" fontId="25" fillId="5" borderId="52" xfId="0" applyFont="1" applyFill="1" applyBorder="1" applyAlignment="1">
      <alignment horizontal="right"/>
    </xf>
    <xf numFmtId="0" fontId="25" fillId="5" borderId="51" xfId="0" applyFont="1" applyFill="1" applyBorder="1" applyAlignment="1">
      <alignment horizontal="right"/>
    </xf>
    <xf numFmtId="0" fontId="25" fillId="5" borderId="49" xfId="0" applyFont="1" applyFill="1" applyBorder="1" applyAlignment="1">
      <alignment horizontal="right"/>
    </xf>
    <xf numFmtId="0" fontId="4" fillId="0" borderId="27" xfId="0" applyFont="1" applyBorder="1" applyAlignment="1">
      <alignment horizontal="center"/>
    </xf>
    <xf numFmtId="0" fontId="4" fillId="0" borderId="16" xfId="0" applyFont="1" applyBorder="1" applyAlignment="1">
      <alignment horizontal="center"/>
    </xf>
    <xf numFmtId="0" fontId="4" fillId="0" borderId="12" xfId="0" applyFont="1" applyBorder="1" applyAlignment="1">
      <alignment horizontal="center"/>
    </xf>
    <xf numFmtId="0" fontId="25" fillId="0" borderId="8" xfId="0" applyFont="1" applyBorder="1" applyAlignment="1">
      <alignment horizontal="center"/>
    </xf>
    <xf numFmtId="0" fontId="25" fillId="0" borderId="9" xfId="0" applyFont="1" applyBorder="1" applyAlignment="1">
      <alignment horizontal="center"/>
    </xf>
    <xf numFmtId="0" fontId="25" fillId="0" borderId="11" xfId="0" applyFont="1" applyBorder="1" applyAlignment="1">
      <alignment horizontal="center"/>
    </xf>
    <xf numFmtId="0" fontId="0" fillId="0" borderId="35" xfId="0" applyBorder="1" applyAlignment="1">
      <alignment horizontal="center"/>
    </xf>
    <xf numFmtId="0" fontId="0" fillId="0" borderId="54" xfId="0" applyBorder="1" applyAlignment="1">
      <alignment horizontal="center"/>
    </xf>
    <xf numFmtId="0" fontId="0" fillId="0" borderId="39" xfId="0" applyBorder="1" applyAlignment="1">
      <alignment horizontal="center"/>
    </xf>
    <xf numFmtId="0" fontId="0" fillId="0" borderId="35" xfId="0" applyBorder="1" applyAlignment="1">
      <alignment horizontal="right"/>
    </xf>
    <xf numFmtId="0" fontId="0" fillId="0" borderId="54" xfId="0" applyBorder="1" applyAlignment="1">
      <alignment horizontal="right"/>
    </xf>
    <xf numFmtId="0" fontId="0" fillId="0" borderId="39" xfId="0" applyBorder="1" applyAlignment="1">
      <alignment horizontal="right"/>
    </xf>
  </cellXfs>
  <cellStyles count="4">
    <cellStyle name="Millares 2" xfId="3"/>
    <cellStyle name="Normal" xfId="0" builtinId="0"/>
    <cellStyle name="Normal 2" xfId="2"/>
    <cellStyle name="Normal_4 EjePreCumMeta"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0</xdr:row>
      <xdr:rowOff>0</xdr:rowOff>
    </xdr:from>
    <xdr:to>
      <xdr:col>10</xdr:col>
      <xdr:colOff>962024</xdr:colOff>
      <xdr:row>9</xdr:row>
      <xdr:rowOff>66856</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38250" y="0"/>
          <a:ext cx="7029449" cy="13813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584199</xdr:colOff>
      <xdr:row>0</xdr:row>
      <xdr:rowOff>1143000</xdr:rowOff>
    </xdr:to>
    <xdr:pic>
      <xdr:nvPicPr>
        <xdr:cNvPr id="2" name="7 Imagen">
          <a:extLst>
            <a:ext uri="{FF2B5EF4-FFF2-40B4-BE49-F238E27FC236}">
              <a16:creationId xmlns="" xmlns:a16="http://schemas.microsoft.com/office/drawing/2014/main" id="{00000000-0008-0000-0E00-000002000000}"/>
            </a:ext>
          </a:extLst>
        </xdr:cNvPr>
        <xdr:cNvPicPr/>
      </xdr:nvPicPr>
      <xdr:blipFill>
        <a:blip xmlns:r="http://schemas.openxmlformats.org/officeDocument/2006/relationships" r:embed="rId1"/>
        <a:stretch>
          <a:fillRect/>
        </a:stretch>
      </xdr:blipFill>
      <xdr:spPr>
        <a:xfrm>
          <a:off x="0" y="0"/>
          <a:ext cx="7543799" cy="1143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63500</xdr:colOff>
      <xdr:row>0</xdr:row>
      <xdr:rowOff>1</xdr:rowOff>
    </xdr:from>
    <xdr:to>
      <xdr:col>17</xdr:col>
      <xdr:colOff>314325</xdr:colOff>
      <xdr:row>1</xdr:row>
      <xdr:rowOff>1</xdr:rowOff>
    </xdr:to>
    <xdr:pic>
      <xdr:nvPicPr>
        <xdr:cNvPr id="2" name="7 Imagen">
          <a:extLst>
            <a:ext uri="{FF2B5EF4-FFF2-40B4-BE49-F238E27FC236}">
              <a16:creationId xmlns="" xmlns:a16="http://schemas.microsoft.com/office/drawing/2014/main" id="{00000000-0008-0000-1000-000002000000}"/>
            </a:ext>
          </a:extLst>
        </xdr:cNvPr>
        <xdr:cNvPicPr/>
      </xdr:nvPicPr>
      <xdr:blipFill>
        <a:blip xmlns:r="http://schemas.openxmlformats.org/officeDocument/2006/relationships" r:embed="rId1"/>
        <a:stretch>
          <a:fillRect/>
        </a:stretch>
      </xdr:blipFill>
      <xdr:spPr>
        <a:xfrm>
          <a:off x="381000" y="1"/>
          <a:ext cx="9836150" cy="1333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552450</xdr:colOff>
      <xdr:row>4</xdr:row>
      <xdr:rowOff>0</xdr:rowOff>
    </xdr:from>
    <xdr:to>
      <xdr:col>7</xdr:col>
      <xdr:colOff>762000</xdr:colOff>
      <xdr:row>8</xdr:row>
      <xdr:rowOff>142875</xdr:rowOff>
    </xdr:to>
    <xdr:pic>
      <xdr:nvPicPr>
        <xdr:cNvPr id="2" name="Picture 3">
          <a:extLst>
            <a:ext uri="{FF2B5EF4-FFF2-40B4-BE49-F238E27FC236}">
              <a16:creationId xmlns=""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3" name="Picture 3">
          <a:extLst>
            <a:ext uri="{FF2B5EF4-FFF2-40B4-BE49-F238E27FC236}">
              <a16:creationId xmlns=""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4" name="Picture 3">
          <a:extLst>
            <a:ext uri="{FF2B5EF4-FFF2-40B4-BE49-F238E27FC236}">
              <a16:creationId xmlns=""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5" name="Picture 3">
          <a:extLst>
            <a:ext uri="{FF2B5EF4-FFF2-40B4-BE49-F238E27FC236}">
              <a16:creationId xmlns=""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6" name="Picture 3">
          <a:extLst>
            <a:ext uri="{FF2B5EF4-FFF2-40B4-BE49-F238E27FC236}">
              <a16:creationId xmlns=""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7" name="Picture 3">
          <a:extLst>
            <a:ext uri="{FF2B5EF4-FFF2-40B4-BE49-F238E27FC236}">
              <a16:creationId xmlns="" xmlns:a16="http://schemas.microsoft.com/office/drawing/2014/main" id="{F91D2AF6-B950-4EE5-AF5B-24467DCD4CF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8"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120649</xdr:colOff>
      <xdr:row>6</xdr:row>
      <xdr:rowOff>101600</xdr:rowOff>
    </xdr:to>
    <xdr:pic>
      <xdr:nvPicPr>
        <xdr:cNvPr id="2" name="7 Imagen">
          <a:extLst>
            <a:ext uri="{FF2B5EF4-FFF2-40B4-BE49-F238E27FC236}">
              <a16:creationId xmlns="" xmlns:a16="http://schemas.microsoft.com/office/drawing/2014/main" id="{00000000-0008-0000-0200-000002000000}"/>
            </a:ext>
          </a:extLst>
        </xdr:cNvPr>
        <xdr:cNvPicPr/>
      </xdr:nvPicPr>
      <xdr:blipFill>
        <a:blip xmlns:r="http://schemas.openxmlformats.org/officeDocument/2006/relationships" r:embed="rId1"/>
        <a:stretch>
          <a:fillRect/>
        </a:stretch>
      </xdr:blipFill>
      <xdr:spPr>
        <a:xfrm>
          <a:off x="0" y="0"/>
          <a:ext cx="11004549" cy="1092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590550</xdr:colOff>
      <xdr:row>5</xdr:row>
      <xdr:rowOff>152400</xdr:rowOff>
    </xdr:to>
    <xdr:pic>
      <xdr:nvPicPr>
        <xdr:cNvPr id="3" name="7 Imagen">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1"/>
        <a:stretch>
          <a:fillRect/>
        </a:stretch>
      </xdr:blipFill>
      <xdr:spPr>
        <a:xfrm>
          <a:off x="0" y="0"/>
          <a:ext cx="8277225" cy="962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88900</xdr:colOff>
      <xdr:row>0</xdr:row>
      <xdr:rowOff>0</xdr:rowOff>
    </xdr:from>
    <xdr:to>
      <xdr:col>12</xdr:col>
      <xdr:colOff>434975</xdr:colOff>
      <xdr:row>8</xdr:row>
      <xdr:rowOff>140970</xdr:rowOff>
    </xdr:to>
    <xdr:pic>
      <xdr:nvPicPr>
        <xdr:cNvPr id="2" name="7 Imagen">
          <a:extLst>
            <a:ext uri="{FF2B5EF4-FFF2-40B4-BE49-F238E27FC236}">
              <a16:creationId xmlns="" xmlns:a16="http://schemas.microsoft.com/office/drawing/2014/main" id="{00000000-0008-0000-0600-000002000000}"/>
            </a:ext>
          </a:extLst>
        </xdr:cNvPr>
        <xdr:cNvPicPr/>
      </xdr:nvPicPr>
      <xdr:blipFill>
        <a:blip xmlns:r="http://schemas.openxmlformats.org/officeDocument/2006/relationships" r:embed="rId1"/>
        <a:stretch>
          <a:fillRect/>
        </a:stretch>
      </xdr:blipFill>
      <xdr:spPr>
        <a:xfrm>
          <a:off x="927100" y="0"/>
          <a:ext cx="7559675" cy="14871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279400</xdr:colOff>
      <xdr:row>0</xdr:row>
      <xdr:rowOff>0</xdr:rowOff>
    </xdr:from>
    <xdr:to>
      <xdr:col>10</xdr:col>
      <xdr:colOff>101599</xdr:colOff>
      <xdr:row>5</xdr:row>
      <xdr:rowOff>139700</xdr:rowOff>
    </xdr:to>
    <xdr:pic>
      <xdr:nvPicPr>
        <xdr:cNvPr id="3" name="7 Imagen">
          <a:extLst>
            <a:ext uri="{FF2B5EF4-FFF2-40B4-BE49-F238E27FC236}">
              <a16:creationId xmlns="" xmlns:a16="http://schemas.microsoft.com/office/drawing/2014/main" id="{00000000-0008-0000-0800-000003000000}"/>
            </a:ext>
          </a:extLst>
        </xdr:cNvPr>
        <xdr:cNvPicPr/>
      </xdr:nvPicPr>
      <xdr:blipFill>
        <a:blip xmlns:r="http://schemas.openxmlformats.org/officeDocument/2006/relationships" r:embed="rId1"/>
        <a:stretch>
          <a:fillRect/>
        </a:stretch>
      </xdr:blipFill>
      <xdr:spPr>
        <a:xfrm>
          <a:off x="279400" y="0"/>
          <a:ext cx="7277099" cy="965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28574</xdr:colOff>
      <xdr:row>0</xdr:row>
      <xdr:rowOff>47624</xdr:rowOff>
    </xdr:from>
    <xdr:to>
      <xdr:col>10</xdr:col>
      <xdr:colOff>161924</xdr:colOff>
      <xdr:row>0</xdr:row>
      <xdr:rowOff>990599</xdr:rowOff>
    </xdr:to>
    <xdr:pic>
      <xdr:nvPicPr>
        <xdr:cNvPr id="2" name="7 Imagen">
          <a:extLst>
            <a:ext uri="{FF2B5EF4-FFF2-40B4-BE49-F238E27FC236}">
              <a16:creationId xmlns="" xmlns:a16="http://schemas.microsoft.com/office/drawing/2014/main" id="{00000000-0008-0000-0A00-000002000000}"/>
            </a:ext>
          </a:extLst>
        </xdr:cNvPr>
        <xdr:cNvPicPr/>
      </xdr:nvPicPr>
      <xdr:blipFill>
        <a:blip xmlns:r="http://schemas.openxmlformats.org/officeDocument/2006/relationships" r:embed="rId1"/>
        <a:stretch>
          <a:fillRect/>
        </a:stretch>
      </xdr:blipFill>
      <xdr:spPr>
        <a:xfrm>
          <a:off x="428624" y="47624"/>
          <a:ext cx="5457825" cy="942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0</xdr:colOff>
      <xdr:row>7</xdr:row>
      <xdr:rowOff>0</xdr:rowOff>
    </xdr:to>
    <xdr:pic>
      <xdr:nvPicPr>
        <xdr:cNvPr id="3" name="7 Imagen">
          <a:extLst>
            <a:ext uri="{FF2B5EF4-FFF2-40B4-BE49-F238E27FC236}">
              <a16:creationId xmlns="" xmlns:a16="http://schemas.microsoft.com/office/drawing/2014/main" id="{00000000-0008-0000-0B00-000003000000}"/>
            </a:ext>
          </a:extLst>
        </xdr:cNvPr>
        <xdr:cNvPicPr/>
      </xdr:nvPicPr>
      <xdr:blipFill>
        <a:blip xmlns:r="http://schemas.openxmlformats.org/officeDocument/2006/relationships" r:embed="rId1"/>
        <a:stretch>
          <a:fillRect/>
        </a:stretch>
      </xdr:blipFill>
      <xdr:spPr>
        <a:xfrm>
          <a:off x="0" y="0"/>
          <a:ext cx="5743575" cy="12668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12</xdr:col>
      <xdr:colOff>9525</xdr:colOff>
      <xdr:row>1</xdr:row>
      <xdr:rowOff>152400</xdr:rowOff>
    </xdr:to>
    <xdr:pic>
      <xdr:nvPicPr>
        <xdr:cNvPr id="2" name="7 Imagen">
          <a:extLst>
            <a:ext uri="{FF2B5EF4-FFF2-40B4-BE49-F238E27FC236}">
              <a16:creationId xmlns="" xmlns:a16="http://schemas.microsoft.com/office/drawing/2014/main" id="{00000000-0008-0000-0C00-000002000000}"/>
            </a:ext>
          </a:extLst>
        </xdr:cNvPr>
        <xdr:cNvPicPr/>
      </xdr:nvPicPr>
      <xdr:blipFill>
        <a:blip xmlns:r="http://schemas.openxmlformats.org/officeDocument/2006/relationships" r:embed="rId1"/>
        <a:stretch>
          <a:fillRect/>
        </a:stretch>
      </xdr:blipFill>
      <xdr:spPr>
        <a:xfrm>
          <a:off x="600075" y="0"/>
          <a:ext cx="6191250" cy="11049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47626</xdr:colOff>
      <xdr:row>0</xdr:row>
      <xdr:rowOff>0</xdr:rowOff>
    </xdr:from>
    <xdr:to>
      <xdr:col>5</xdr:col>
      <xdr:colOff>304800</xdr:colOff>
      <xdr:row>1</xdr:row>
      <xdr:rowOff>9525</xdr:rowOff>
    </xdr:to>
    <xdr:pic>
      <xdr:nvPicPr>
        <xdr:cNvPr id="2" name="7 Imagen">
          <a:extLst>
            <a:ext uri="{FF2B5EF4-FFF2-40B4-BE49-F238E27FC236}">
              <a16:creationId xmlns="" xmlns:a16="http://schemas.microsoft.com/office/drawing/2014/main" id="{00000000-0008-0000-0D00-000002000000}"/>
            </a:ext>
          </a:extLst>
        </xdr:cNvPr>
        <xdr:cNvPicPr/>
      </xdr:nvPicPr>
      <xdr:blipFill>
        <a:blip xmlns:r="http://schemas.openxmlformats.org/officeDocument/2006/relationships" r:embed="rId1"/>
        <a:stretch>
          <a:fillRect/>
        </a:stretch>
      </xdr:blipFill>
      <xdr:spPr>
        <a:xfrm>
          <a:off x="47626" y="0"/>
          <a:ext cx="6762749" cy="990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41"/>
  <sheetViews>
    <sheetView topLeftCell="A13" workbookViewId="0">
      <selection activeCell="J23" sqref="J23"/>
    </sheetView>
  </sheetViews>
  <sheetFormatPr baseColWidth="10" defaultColWidth="10" defaultRowHeight="12.75"/>
  <cols>
    <col min="1" max="1" width="9.25" style="267" customWidth="1"/>
    <col min="2" max="2" width="5.5" style="267" customWidth="1"/>
    <col min="3" max="3" width="26" style="16" customWidth="1"/>
    <col min="4" max="4" width="3.5" style="16" customWidth="1"/>
    <col min="5" max="5" width="2.625" style="16" customWidth="1"/>
    <col min="6" max="6" width="3.125" style="16" customWidth="1"/>
    <col min="7" max="7" width="3.375" style="16" customWidth="1"/>
    <col min="8" max="8" width="15" style="121" customWidth="1"/>
    <col min="9" max="11" width="13.75" style="121" customWidth="1"/>
    <col min="12" max="12" width="16" style="121" customWidth="1"/>
    <col min="13" max="16384" width="10" style="16"/>
  </cols>
  <sheetData>
    <row r="1" spans="1:16">
      <c r="A1" s="351"/>
      <c r="B1" s="351"/>
      <c r="C1" s="351"/>
      <c r="D1" s="351"/>
      <c r="E1" s="351"/>
      <c r="F1" s="351"/>
      <c r="G1" s="351"/>
      <c r="H1" s="351"/>
      <c r="I1" s="351"/>
      <c r="J1" s="351"/>
      <c r="K1" s="351"/>
      <c r="L1" s="351"/>
    </row>
    <row r="2" spans="1:16">
      <c r="A2" s="351"/>
      <c r="B2" s="351"/>
      <c r="C2" s="351"/>
      <c r="D2" s="351"/>
      <c r="E2" s="351"/>
      <c r="F2" s="351"/>
      <c r="G2" s="351"/>
      <c r="H2" s="351"/>
      <c r="I2" s="351"/>
      <c r="J2" s="351"/>
      <c r="K2" s="351"/>
      <c r="L2" s="351"/>
    </row>
    <row r="3" spans="1:16">
      <c r="A3" s="351"/>
      <c r="B3" s="351"/>
      <c r="C3" s="351"/>
      <c r="D3" s="351"/>
      <c r="E3" s="351"/>
      <c r="F3" s="351"/>
      <c r="G3" s="351"/>
      <c r="H3" s="351"/>
      <c r="I3" s="351"/>
      <c r="J3" s="351"/>
      <c r="K3" s="351"/>
      <c r="L3" s="351"/>
    </row>
    <row r="4" spans="1:16">
      <c r="A4" s="351"/>
      <c r="B4" s="351"/>
      <c r="C4" s="351"/>
      <c r="D4" s="351"/>
      <c r="E4" s="351"/>
      <c r="F4" s="351"/>
      <c r="G4" s="351"/>
      <c r="H4" s="351"/>
      <c r="I4" s="351"/>
      <c r="J4" s="351"/>
      <c r="K4" s="351"/>
      <c r="L4" s="351"/>
    </row>
    <row r="5" spans="1:16">
      <c r="A5" s="351"/>
      <c r="B5" s="351"/>
      <c r="C5" s="351"/>
      <c r="D5" s="351"/>
      <c r="E5" s="351"/>
      <c r="F5" s="351"/>
      <c r="G5" s="351"/>
      <c r="H5" s="351"/>
      <c r="I5" s="351"/>
      <c r="J5" s="351"/>
      <c r="K5" s="351"/>
      <c r="L5" s="351"/>
    </row>
    <row r="6" spans="1:16">
      <c r="C6" s="267"/>
      <c r="D6" s="267"/>
      <c r="E6" s="267"/>
      <c r="F6" s="267"/>
      <c r="G6" s="267"/>
      <c r="H6" s="267"/>
      <c r="I6" s="267"/>
      <c r="J6" s="267"/>
      <c r="K6" s="267"/>
      <c r="L6" s="267"/>
    </row>
    <row r="7" spans="1:16">
      <c r="C7" s="267"/>
      <c r="D7" s="267"/>
      <c r="E7" s="267"/>
      <c r="F7" s="267"/>
      <c r="G7" s="267"/>
      <c r="H7" s="267"/>
      <c r="I7" s="267"/>
      <c r="J7" s="267"/>
      <c r="K7" s="267"/>
      <c r="L7" s="267"/>
    </row>
    <row r="8" spans="1:16" ht="0.75" customHeight="1">
      <c r="C8" s="267"/>
      <c r="D8" s="267"/>
      <c r="E8" s="267"/>
      <c r="F8" s="267"/>
      <c r="G8" s="267"/>
      <c r="H8" s="267"/>
      <c r="I8" s="267"/>
      <c r="J8" s="267"/>
      <c r="K8" s="267"/>
      <c r="L8" s="267"/>
    </row>
    <row r="9" spans="1:16" ht="13.5" customHeight="1">
      <c r="C9" s="267"/>
      <c r="D9" s="267"/>
      <c r="E9" s="267"/>
      <c r="F9" s="267"/>
      <c r="G9" s="267"/>
      <c r="H9" s="267"/>
      <c r="I9" s="267"/>
      <c r="J9" s="267"/>
      <c r="K9" s="267"/>
      <c r="L9" s="267"/>
    </row>
    <row r="10" spans="1:16" ht="15">
      <c r="A10" s="352" t="s">
        <v>0</v>
      </c>
      <c r="B10" s="352"/>
      <c r="C10" s="351"/>
      <c r="D10" s="351"/>
      <c r="E10" s="351"/>
      <c r="F10" s="351"/>
      <c r="G10" s="351"/>
      <c r="H10" s="351"/>
      <c r="I10" s="351"/>
      <c r="J10" s="351"/>
      <c r="K10" s="351"/>
      <c r="L10" s="120"/>
      <c r="M10" s="267"/>
      <c r="N10" s="267"/>
      <c r="O10" s="267"/>
      <c r="P10" s="267"/>
    </row>
    <row r="11" spans="1:16" s="17" customFormat="1">
      <c r="A11" s="16"/>
      <c r="B11" s="16"/>
      <c r="C11" s="16"/>
      <c r="D11" s="16"/>
      <c r="E11" s="16"/>
      <c r="F11" s="16"/>
      <c r="G11" s="16"/>
      <c r="H11" s="121"/>
      <c r="I11" s="121"/>
      <c r="J11" s="121"/>
      <c r="K11" s="121"/>
      <c r="L11" s="121"/>
      <c r="M11" s="16"/>
      <c r="N11" s="16"/>
      <c r="O11" s="16"/>
      <c r="P11" s="16"/>
    </row>
    <row r="12" spans="1:16" s="17" customFormat="1">
      <c r="A12" s="353" t="s">
        <v>94</v>
      </c>
      <c r="B12" s="353"/>
      <c r="C12" s="354"/>
      <c r="D12" s="354"/>
      <c r="E12" s="354"/>
      <c r="F12" s="354"/>
      <c r="G12" s="354"/>
      <c r="H12" s="354"/>
      <c r="I12" s="354"/>
      <c r="J12" s="354"/>
      <c r="K12" s="354"/>
      <c r="L12" s="121"/>
      <c r="M12" s="16"/>
      <c r="N12" s="16"/>
      <c r="O12" s="16"/>
      <c r="P12" s="16"/>
    </row>
    <row r="13" spans="1:16">
      <c r="A13" s="16"/>
      <c r="B13" s="16"/>
      <c r="C13" s="18"/>
    </row>
    <row r="14" spans="1:16">
      <c r="A14" s="269" t="s">
        <v>133</v>
      </c>
      <c r="B14" s="269"/>
      <c r="C14" s="17"/>
      <c r="D14" s="17"/>
      <c r="E14" s="17"/>
      <c r="F14" s="17"/>
      <c r="G14" s="17"/>
      <c r="H14" s="270"/>
      <c r="J14" s="121" t="s">
        <v>29</v>
      </c>
      <c r="K14" s="270" t="s">
        <v>134</v>
      </c>
    </row>
    <row r="15" spans="1:16" ht="19.5" customHeight="1">
      <c r="A15" s="269" t="s">
        <v>163</v>
      </c>
      <c r="B15" s="271">
        <v>2022</v>
      </c>
      <c r="C15" s="272"/>
      <c r="F15" s="17"/>
    </row>
    <row r="16" spans="1:16">
      <c r="A16" s="269"/>
      <c r="B16" s="269"/>
      <c r="C16" s="272"/>
    </row>
    <row r="18" spans="1:13" ht="19.5" customHeight="1">
      <c r="A18" s="21"/>
      <c r="B18" s="22"/>
      <c r="C18" s="23"/>
      <c r="D18" s="22"/>
      <c r="E18" s="22"/>
      <c r="F18" s="22"/>
      <c r="G18" s="22"/>
      <c r="H18" s="123"/>
      <c r="I18" s="124"/>
      <c r="J18" s="125"/>
      <c r="K18" s="125"/>
      <c r="L18" s="123" t="s">
        <v>99</v>
      </c>
    </row>
    <row r="19" spans="1:13">
      <c r="A19" s="24"/>
      <c r="C19" s="273" t="s">
        <v>35</v>
      </c>
      <c r="D19" s="273"/>
      <c r="E19" s="273"/>
      <c r="F19" s="273"/>
      <c r="G19" s="273"/>
      <c r="H19" s="274" t="s">
        <v>95</v>
      </c>
      <c r="I19" s="274" t="s">
        <v>96</v>
      </c>
      <c r="J19" s="274" t="s">
        <v>97</v>
      </c>
      <c r="K19" s="274" t="s">
        <v>98</v>
      </c>
      <c r="L19" s="275" t="s">
        <v>100</v>
      </c>
    </row>
    <row r="20" spans="1:13">
      <c r="A20" s="25"/>
      <c r="B20" s="26"/>
      <c r="C20" s="27"/>
      <c r="D20" s="27"/>
      <c r="E20" s="27"/>
      <c r="F20" s="27"/>
      <c r="G20" s="27"/>
      <c r="H20" s="126"/>
      <c r="I20" s="127"/>
      <c r="J20" s="128"/>
      <c r="K20" s="128"/>
      <c r="L20" s="276" t="s">
        <v>27</v>
      </c>
    </row>
    <row r="21" spans="1:13" ht="18" customHeight="1">
      <c r="A21" s="24"/>
      <c r="H21" s="129"/>
      <c r="I21" s="129"/>
      <c r="J21" s="129"/>
      <c r="K21" s="130"/>
      <c r="L21" s="129"/>
    </row>
    <row r="22" spans="1:13">
      <c r="A22" s="24" t="s">
        <v>42</v>
      </c>
      <c r="B22" s="277">
        <v>1</v>
      </c>
      <c r="C22" s="16" t="s">
        <v>43</v>
      </c>
      <c r="D22" s="121"/>
      <c r="E22" s="121"/>
      <c r="F22" s="121"/>
      <c r="G22" s="29"/>
      <c r="H22" s="129">
        <v>0</v>
      </c>
      <c r="I22" s="129">
        <v>0</v>
      </c>
      <c r="J22" s="129">
        <v>0</v>
      </c>
      <c r="K22" s="130">
        <v>0</v>
      </c>
      <c r="L22" s="129">
        <f>SUM(H22:K22)</f>
        <v>0</v>
      </c>
    </row>
    <row r="23" spans="1:13" ht="19.5" customHeight="1">
      <c r="A23" s="24" t="s">
        <v>45</v>
      </c>
      <c r="B23" s="277">
        <v>2</v>
      </c>
      <c r="C23" s="269" t="s">
        <v>46</v>
      </c>
      <c r="D23" s="121"/>
      <c r="E23" s="121"/>
      <c r="F23" s="121"/>
      <c r="G23" s="29"/>
      <c r="H23" s="128">
        <v>295514227.01999998</v>
      </c>
      <c r="I23" s="128">
        <v>347948322.50999999</v>
      </c>
      <c r="J23" s="128">
        <v>301904042.52999997</v>
      </c>
      <c r="K23" s="128">
        <v>347948322.51999998</v>
      </c>
      <c r="L23" s="129">
        <f>SUM(H23:K23)</f>
        <v>1293314914.5799999</v>
      </c>
      <c r="M23" s="47">
        <f>2482218-411100</f>
        <v>2071118</v>
      </c>
    </row>
    <row r="24" spans="1:13" ht="18.75" customHeight="1">
      <c r="A24" s="24" t="s">
        <v>48</v>
      </c>
      <c r="B24" s="277">
        <v>3</v>
      </c>
      <c r="C24" s="269" t="s">
        <v>49</v>
      </c>
      <c r="D24" s="121"/>
      <c r="E24" s="121"/>
      <c r="F24" s="121"/>
      <c r="G24" s="29"/>
      <c r="H24" s="129">
        <f>+H22-H23</f>
        <v>-295514227.01999998</v>
      </c>
      <c r="I24" s="129">
        <f>+I22-I23</f>
        <v>-347948322.50999999</v>
      </c>
      <c r="J24" s="129">
        <f>+J22-J23</f>
        <v>-301904042.52999997</v>
      </c>
      <c r="K24" s="130">
        <f>+K22-K23</f>
        <v>-347948322.51999998</v>
      </c>
      <c r="L24" s="132">
        <f t="shared" ref="L24:L36" si="0">SUM(H24:K24)</f>
        <v>-1293314914.5799999</v>
      </c>
      <c r="M24" s="47"/>
    </row>
    <row r="25" spans="1:13">
      <c r="A25" s="24" t="s">
        <v>50</v>
      </c>
      <c r="B25" s="277">
        <v>4</v>
      </c>
      <c r="C25" s="269" t="s">
        <v>51</v>
      </c>
      <c r="D25" s="278"/>
      <c r="E25" s="278"/>
      <c r="F25" s="278"/>
      <c r="G25" s="30"/>
      <c r="H25" s="130">
        <v>0</v>
      </c>
      <c r="I25" s="129">
        <v>0</v>
      </c>
      <c r="J25" s="129">
        <v>0</v>
      </c>
      <c r="K25" s="130">
        <v>0</v>
      </c>
      <c r="L25" s="129">
        <f t="shared" si="0"/>
        <v>0</v>
      </c>
      <c r="M25" s="47"/>
    </row>
    <row r="26" spans="1:13" ht="18.75" customHeight="1">
      <c r="A26" s="24" t="s">
        <v>52</v>
      </c>
      <c r="B26" s="277">
        <v>5</v>
      </c>
      <c r="C26" s="269" t="s">
        <v>53</v>
      </c>
      <c r="D26" s="121"/>
      <c r="E26" s="121"/>
      <c r="F26" s="121"/>
      <c r="G26" s="29"/>
      <c r="H26" s="128">
        <v>675000</v>
      </c>
      <c r="I26" s="128">
        <v>675000</v>
      </c>
      <c r="J26" s="128">
        <v>675000</v>
      </c>
      <c r="K26" s="128">
        <v>675000</v>
      </c>
      <c r="L26" s="128">
        <f t="shared" si="0"/>
        <v>2700000</v>
      </c>
      <c r="M26" s="47">
        <f>181100+230000</f>
        <v>411100</v>
      </c>
    </row>
    <row r="27" spans="1:13" ht="24.75" customHeight="1">
      <c r="A27" s="24" t="s">
        <v>54</v>
      </c>
      <c r="B27" s="277">
        <v>6</v>
      </c>
      <c r="C27" s="269" t="s">
        <v>55</v>
      </c>
      <c r="D27" s="121"/>
      <c r="E27" s="121"/>
      <c r="F27" s="121"/>
      <c r="G27" s="29"/>
      <c r="H27" s="129">
        <f>+H24+H25-H26</f>
        <v>-296189227.01999998</v>
      </c>
      <c r="I27" s="129">
        <f>+I24+I25-I26</f>
        <v>-348623322.50999999</v>
      </c>
      <c r="J27" s="129">
        <f>+J24+J25-J26</f>
        <v>-302579042.52999997</v>
      </c>
      <c r="K27" s="130">
        <f>+K24+K25-K26</f>
        <v>-348623322.51999998</v>
      </c>
      <c r="L27" s="129">
        <f t="shared" si="0"/>
        <v>-1296014914.5799999</v>
      </c>
      <c r="M27" s="47"/>
    </row>
    <row r="28" spans="1:13">
      <c r="A28" s="24"/>
      <c r="B28" s="277">
        <v>7</v>
      </c>
      <c r="C28" s="269" t="s">
        <v>101</v>
      </c>
      <c r="D28" s="121"/>
      <c r="E28" s="121"/>
      <c r="F28" s="121"/>
      <c r="G28" s="29"/>
      <c r="H28" s="129">
        <f t="shared" ref="H28:K29" si="1">+H22+H25</f>
        <v>0</v>
      </c>
      <c r="I28" s="129">
        <f t="shared" si="1"/>
        <v>0</v>
      </c>
      <c r="J28" s="129">
        <f t="shared" si="1"/>
        <v>0</v>
      </c>
      <c r="K28" s="130">
        <f t="shared" si="1"/>
        <v>0</v>
      </c>
      <c r="L28" s="129">
        <f t="shared" si="0"/>
        <v>0</v>
      </c>
    </row>
    <row r="29" spans="1:13" ht="17.25" customHeight="1">
      <c r="A29" s="24"/>
      <c r="B29" s="277">
        <v>8</v>
      </c>
      <c r="C29" s="269" t="s">
        <v>102</v>
      </c>
      <c r="D29" s="121"/>
      <c r="E29" s="121"/>
      <c r="F29" s="121"/>
      <c r="G29" s="29"/>
      <c r="H29" s="128">
        <f t="shared" si="1"/>
        <v>296189227.01999998</v>
      </c>
      <c r="I29" s="128">
        <f t="shared" si="1"/>
        <v>348623322.50999999</v>
      </c>
      <c r="J29" s="128">
        <f t="shared" si="1"/>
        <v>302579042.52999997</v>
      </c>
      <c r="K29" s="131">
        <f t="shared" si="1"/>
        <v>348623322.51999998</v>
      </c>
      <c r="L29" s="129">
        <f t="shared" si="0"/>
        <v>1296014914.5799999</v>
      </c>
    </row>
    <row r="30" spans="1:13" ht="17.25" customHeight="1">
      <c r="A30" s="24" t="s">
        <v>56</v>
      </c>
      <c r="B30" s="277">
        <v>9</v>
      </c>
      <c r="C30" s="269" t="s">
        <v>57</v>
      </c>
      <c r="D30" s="121"/>
      <c r="E30" s="121"/>
      <c r="F30" s="121"/>
      <c r="G30" s="29"/>
      <c r="H30" s="129">
        <v>0</v>
      </c>
      <c r="I30" s="129">
        <v>0</v>
      </c>
      <c r="J30" s="129">
        <v>0</v>
      </c>
      <c r="K30" s="130">
        <v>0</v>
      </c>
      <c r="L30" s="132">
        <f t="shared" si="0"/>
        <v>0</v>
      </c>
    </row>
    <row r="31" spans="1:13" ht="9" customHeight="1">
      <c r="A31" s="24" t="s">
        <v>58</v>
      </c>
      <c r="B31" s="277">
        <v>10</v>
      </c>
      <c r="C31" s="269" t="s">
        <v>59</v>
      </c>
      <c r="D31" s="121"/>
      <c r="E31" s="121"/>
      <c r="F31" s="121"/>
      <c r="G31" s="29"/>
      <c r="H31" s="129">
        <v>0</v>
      </c>
      <c r="I31" s="129">
        <v>0</v>
      </c>
      <c r="J31" s="129">
        <v>0</v>
      </c>
      <c r="K31" s="130">
        <v>0</v>
      </c>
      <c r="L31" s="129">
        <f t="shared" si="0"/>
        <v>0</v>
      </c>
    </row>
    <row r="32" spans="1:13" ht="9.75" customHeight="1">
      <c r="A32" s="24" t="s">
        <v>60</v>
      </c>
      <c r="B32" s="277">
        <v>11</v>
      </c>
      <c r="C32" s="269" t="s">
        <v>61</v>
      </c>
      <c r="D32" s="121"/>
      <c r="E32" s="121"/>
      <c r="F32" s="121"/>
      <c r="G32" s="29"/>
      <c r="H32" s="128">
        <f>+H27+H30-H31</f>
        <v>-296189227.01999998</v>
      </c>
      <c r="I32" s="128">
        <f>+I27+I30-I31</f>
        <v>-348623322.50999999</v>
      </c>
      <c r="J32" s="128">
        <f>+J27+J30-J31</f>
        <v>-302579042.52999997</v>
      </c>
      <c r="K32" s="128">
        <f>+K27+K30-K31</f>
        <v>-348623322.51999998</v>
      </c>
      <c r="L32" s="128">
        <f t="shared" si="0"/>
        <v>-1296014914.5799999</v>
      </c>
    </row>
    <row r="33" spans="1:12">
      <c r="A33" s="24" t="s">
        <v>62</v>
      </c>
      <c r="B33" s="277">
        <v>12</v>
      </c>
      <c r="C33" s="269" t="s">
        <v>63</v>
      </c>
      <c r="D33" s="121"/>
      <c r="E33" s="121"/>
      <c r="F33" s="121"/>
      <c r="G33" s="29"/>
      <c r="H33" s="129"/>
      <c r="I33" s="129"/>
      <c r="J33" s="129"/>
      <c r="K33" s="130"/>
      <c r="L33" s="132">
        <f t="shared" si="0"/>
        <v>0</v>
      </c>
    </row>
    <row r="34" spans="1:12">
      <c r="A34" s="24" t="s">
        <v>64</v>
      </c>
      <c r="B34" s="277">
        <v>13</v>
      </c>
      <c r="C34" s="269" t="s">
        <v>65</v>
      </c>
      <c r="D34" s="121"/>
      <c r="E34" s="121"/>
      <c r="F34" s="121"/>
      <c r="G34" s="29"/>
      <c r="H34" s="129">
        <v>0</v>
      </c>
      <c r="I34" s="129">
        <v>0</v>
      </c>
      <c r="J34" s="129">
        <v>0</v>
      </c>
      <c r="K34" s="130">
        <v>0</v>
      </c>
      <c r="L34" s="129">
        <f t="shared" si="0"/>
        <v>0</v>
      </c>
    </row>
    <row r="35" spans="1:12">
      <c r="A35" s="24" t="s">
        <v>67</v>
      </c>
      <c r="B35" s="277">
        <v>14</v>
      </c>
      <c r="C35" s="269" t="s">
        <v>68</v>
      </c>
      <c r="D35" s="121"/>
      <c r="E35" s="121"/>
      <c r="F35" s="121"/>
      <c r="G35" s="29"/>
      <c r="H35" s="129">
        <f>+H33-H34</f>
        <v>0</v>
      </c>
      <c r="I35" s="129">
        <f>+I33-I34</f>
        <v>0</v>
      </c>
      <c r="J35" s="129">
        <f>+J33-J34</f>
        <v>0</v>
      </c>
      <c r="K35" s="130">
        <f>+K33-K34</f>
        <v>0</v>
      </c>
      <c r="L35" s="129">
        <f t="shared" si="0"/>
        <v>0</v>
      </c>
    </row>
    <row r="36" spans="1:12" s="34" customFormat="1">
      <c r="A36" s="31" t="s">
        <v>69</v>
      </c>
      <c r="B36" s="46">
        <v>15</v>
      </c>
      <c r="C36" s="279" t="s">
        <v>70</v>
      </c>
      <c r="D36" s="32"/>
      <c r="E36" s="32"/>
      <c r="F36" s="32"/>
      <c r="G36" s="33"/>
      <c r="H36" s="133">
        <f>+H32+H35</f>
        <v>-296189227.01999998</v>
      </c>
      <c r="I36" s="133">
        <f>+I32+I35</f>
        <v>-348623322.50999999</v>
      </c>
      <c r="J36" s="133">
        <f>+J32+J35</f>
        <v>-302579042.52999997</v>
      </c>
      <c r="K36" s="133">
        <f>+K32+K35</f>
        <v>-348623322.51999998</v>
      </c>
      <c r="L36" s="133">
        <f t="shared" si="0"/>
        <v>-1296014914.5799999</v>
      </c>
    </row>
    <row r="37" spans="1:12">
      <c r="H37" s="134">
        <f>507300.35+110716.88</f>
        <v>618017.23</v>
      </c>
      <c r="I37" s="134">
        <f>1051409.42+238840.92-618017.23</f>
        <v>672233.10999999987</v>
      </c>
      <c r="J37" s="134">
        <f>1511041.82+417731.58-I37-H37</f>
        <v>638523.06000000029</v>
      </c>
    </row>
    <row r="38" spans="1:12">
      <c r="A38" s="355"/>
      <c r="B38" s="355"/>
      <c r="C38" s="355"/>
      <c r="D38" s="355"/>
      <c r="E38" s="355"/>
      <c r="F38" s="355"/>
      <c r="G38" s="355"/>
      <c r="H38" s="355"/>
      <c r="I38" s="355"/>
      <c r="J38" s="355"/>
      <c r="K38" s="355"/>
      <c r="L38" s="355"/>
    </row>
    <row r="39" spans="1:12" s="37" customFormat="1">
      <c r="A39" s="355"/>
      <c r="B39" s="355"/>
      <c r="C39" s="355"/>
      <c r="D39" s="355"/>
      <c r="E39" s="355"/>
      <c r="F39" s="355"/>
      <c r="G39" s="355"/>
      <c r="H39" s="355"/>
      <c r="I39" s="355"/>
      <c r="J39" s="355"/>
      <c r="K39" s="355"/>
      <c r="L39" s="355"/>
    </row>
    <row r="40" spans="1:12" s="37" customFormat="1">
      <c r="A40" s="35"/>
      <c r="B40" s="35"/>
      <c r="C40" s="268"/>
      <c r="D40" s="347"/>
      <c r="E40" s="347"/>
      <c r="F40" s="347"/>
      <c r="G40" s="347"/>
      <c r="H40" s="348"/>
      <c r="I40" s="348"/>
      <c r="J40" s="349"/>
      <c r="K40" s="350"/>
      <c r="L40" s="111"/>
    </row>
    <row r="41" spans="1:12" s="37" customFormat="1">
      <c r="A41" s="35"/>
      <c r="B41" s="35"/>
      <c r="C41" s="268"/>
      <c r="D41" s="347"/>
      <c r="E41" s="347"/>
      <c r="F41" s="347"/>
      <c r="G41" s="347"/>
      <c r="H41" s="348"/>
      <c r="I41" s="348"/>
      <c r="J41" s="349"/>
      <c r="K41" s="350"/>
      <c r="L41" s="111"/>
    </row>
  </sheetData>
  <mergeCells count="9">
    <mergeCell ref="D40:I40"/>
    <mergeCell ref="J40:K40"/>
    <mergeCell ref="D41:I41"/>
    <mergeCell ref="J41:K41"/>
    <mergeCell ref="A1:L5"/>
    <mergeCell ref="A10:K10"/>
    <mergeCell ref="A12:K12"/>
    <mergeCell ref="A38:L38"/>
    <mergeCell ref="A39:L39"/>
  </mergeCells>
  <phoneticPr fontId="7" type="noConversion"/>
  <printOptions horizontalCentered="1"/>
  <pageMargins left="0.98425196850393704" right="0.39370078740157483" top="0.98425196850393704" bottom="0.98425196850393704" header="0" footer="0"/>
  <pageSetup paperSize="9" scale="74" orientation="landscape" horizontalDpi="300" verticalDpi="300" r:id="rId1"/>
  <headerFooter alignWithMargins="0"/>
  <rowBreaks count="1" manualBreakCount="1">
    <brk id="36" max="16383" man="1"/>
  </rowBreaks>
  <drawing r:id="rId2"/>
  <legacyDrawing r:id="rId3"/>
  <oleObjects>
    <oleObject progId="PBrush" shapeId="3073" r:id="rId4"/>
  </oleObjects>
</worksheet>
</file>

<file path=xl/worksheets/sheet10.xml><?xml version="1.0" encoding="utf-8"?>
<worksheet xmlns="http://schemas.openxmlformats.org/spreadsheetml/2006/main" xmlns:r="http://schemas.openxmlformats.org/officeDocument/2006/relationships">
  <dimension ref="A1:K30"/>
  <sheetViews>
    <sheetView zoomScale="75" workbookViewId="0">
      <selection activeCell="H12" sqref="H12"/>
    </sheetView>
  </sheetViews>
  <sheetFormatPr baseColWidth="10" defaultRowHeight="12.75"/>
  <cols>
    <col min="1" max="1" width="9.125" customWidth="1"/>
    <col min="2" max="2" width="5.75" customWidth="1"/>
    <col min="4" max="4" width="3.125" customWidth="1"/>
    <col min="5" max="5" width="3.5" customWidth="1"/>
    <col min="6" max="7" width="2.625" customWidth="1"/>
    <col min="8" max="8" width="18" style="106" customWidth="1"/>
    <col min="9" max="9" width="5.375" style="106" customWidth="1"/>
    <col min="10" max="10" width="13.625" style="106" customWidth="1"/>
    <col min="11" max="11" width="16.375" style="106" customWidth="1"/>
  </cols>
  <sheetData>
    <row r="1" spans="1:11" ht="101.25" customHeight="1">
      <c r="A1" s="352" t="s">
        <v>0</v>
      </c>
      <c r="B1" s="352"/>
      <c r="C1" s="351"/>
      <c r="D1" s="351"/>
      <c r="E1" s="351"/>
      <c r="F1" s="351"/>
      <c r="G1" s="351"/>
      <c r="H1" s="351"/>
      <c r="I1" s="351"/>
      <c r="J1" s="351"/>
      <c r="K1" s="351"/>
    </row>
    <row r="2" spans="1:11">
      <c r="A2" s="16"/>
      <c r="B2" s="16"/>
      <c r="C2" s="16"/>
      <c r="D2" s="16"/>
      <c r="E2" s="16"/>
      <c r="F2" s="16"/>
      <c r="G2" s="16"/>
      <c r="H2" s="121"/>
      <c r="I2" s="121"/>
      <c r="J2" s="121"/>
      <c r="K2" s="121"/>
    </row>
    <row r="3" spans="1:11">
      <c r="A3" s="414" t="s">
        <v>132</v>
      </c>
      <c r="B3" s="414"/>
      <c r="C3" s="415"/>
      <c r="D3" s="415"/>
      <c r="E3" s="415"/>
      <c r="F3" s="415"/>
      <c r="G3" s="415"/>
      <c r="H3" s="415"/>
      <c r="I3" s="415"/>
      <c r="J3" s="415"/>
      <c r="K3" s="415"/>
    </row>
    <row r="4" spans="1:11">
      <c r="A4" s="16"/>
      <c r="B4" s="16"/>
      <c r="C4" s="18"/>
      <c r="D4" s="16"/>
      <c r="E4" s="16"/>
      <c r="F4" s="16"/>
      <c r="G4" s="16"/>
      <c r="H4" s="121"/>
      <c r="I4" s="121"/>
      <c r="J4" s="121"/>
      <c r="K4" s="121"/>
    </row>
    <row r="5" spans="1:11">
      <c r="A5" s="44" t="s">
        <v>133</v>
      </c>
      <c r="B5" s="19"/>
      <c r="C5" s="20"/>
      <c r="D5" s="20"/>
      <c r="E5" s="20"/>
      <c r="F5" s="20"/>
      <c r="G5" s="20"/>
      <c r="H5" s="122"/>
      <c r="I5" s="28"/>
      <c r="J5" s="135" t="s">
        <v>29</v>
      </c>
      <c r="K5" s="122" t="s">
        <v>134</v>
      </c>
    </row>
    <row r="6" spans="1:11">
      <c r="A6" s="44" t="s">
        <v>145</v>
      </c>
      <c r="B6" s="11">
        <v>2022</v>
      </c>
      <c r="C6" s="12" t="s">
        <v>31</v>
      </c>
      <c r="D6" s="13"/>
      <c r="E6" s="13"/>
      <c r="F6" s="13" t="s">
        <v>62</v>
      </c>
      <c r="G6" s="13"/>
      <c r="H6" s="28"/>
      <c r="I6" s="28"/>
      <c r="J6" s="28"/>
      <c r="K6" s="28"/>
    </row>
    <row r="7" spans="1:11" ht="13.5" thickBot="1"/>
    <row r="8" spans="1:11">
      <c r="A8" s="5"/>
      <c r="B8" s="398" t="s">
        <v>35</v>
      </c>
      <c r="C8" s="459"/>
      <c r="D8" s="459"/>
      <c r="E8" s="459"/>
      <c r="F8" s="459"/>
      <c r="G8" s="460"/>
      <c r="H8" s="209" t="s">
        <v>109</v>
      </c>
      <c r="I8" s="462" t="s">
        <v>111</v>
      </c>
      <c r="J8" s="463"/>
      <c r="K8" s="136" t="s">
        <v>115</v>
      </c>
    </row>
    <row r="9" spans="1:11">
      <c r="A9" s="5"/>
      <c r="B9" s="441"/>
      <c r="C9" s="442"/>
      <c r="D9" s="442"/>
      <c r="E9" s="442"/>
      <c r="F9" s="442"/>
      <c r="G9" s="443"/>
      <c r="H9" s="210" t="s">
        <v>110</v>
      </c>
      <c r="I9" s="464" t="s">
        <v>112</v>
      </c>
      <c r="J9" s="465"/>
      <c r="K9" s="137" t="s">
        <v>116</v>
      </c>
    </row>
    <row r="10" spans="1:11" ht="13.5" thickBot="1">
      <c r="A10" s="5"/>
      <c r="B10" s="453"/>
      <c r="C10" s="454"/>
      <c r="D10" s="454"/>
      <c r="E10" s="454"/>
      <c r="F10" s="454"/>
      <c r="G10" s="455"/>
      <c r="H10" s="211" t="s">
        <v>114</v>
      </c>
      <c r="I10" s="466" t="s">
        <v>113</v>
      </c>
      <c r="J10" s="467"/>
      <c r="K10" s="138" t="s">
        <v>114</v>
      </c>
    </row>
    <row r="11" spans="1:11">
      <c r="A11" s="94">
        <v>1</v>
      </c>
      <c r="B11" s="458" t="s">
        <v>117</v>
      </c>
      <c r="C11" s="459"/>
      <c r="D11" s="459"/>
      <c r="E11" s="459"/>
      <c r="F11" s="459"/>
      <c r="G11" s="460"/>
      <c r="H11" s="212">
        <f>+SUM(H12:H17)</f>
        <v>30459492.649999999</v>
      </c>
      <c r="I11" s="468">
        <f>+SUM(I12:J17)</f>
        <v>1074425.7600000501</v>
      </c>
      <c r="J11" s="468"/>
      <c r="K11" s="139">
        <f>+SUM(K12:K17)</f>
        <v>31533918.410000049</v>
      </c>
    </row>
    <row r="12" spans="1:11">
      <c r="A12" s="94">
        <v>2</v>
      </c>
      <c r="B12" s="457" t="s">
        <v>118</v>
      </c>
      <c r="C12" s="442"/>
      <c r="D12" s="442"/>
      <c r="E12" s="442"/>
      <c r="F12" s="442"/>
      <c r="G12" s="443"/>
      <c r="H12" s="213">
        <v>30459492.649999999</v>
      </c>
      <c r="I12" s="461">
        <f>+'Anexo 2 Bis'!K19</f>
        <v>1074425.7600000501</v>
      </c>
      <c r="J12" s="461"/>
      <c r="K12" s="118">
        <f t="shared" ref="K12:K17" si="0">+H12+I12</f>
        <v>31533918.410000049</v>
      </c>
    </row>
    <row r="13" spans="1:11">
      <c r="A13" s="94">
        <v>3</v>
      </c>
      <c r="B13" s="457" t="s">
        <v>119</v>
      </c>
      <c r="C13" s="442"/>
      <c r="D13" s="442"/>
      <c r="E13" s="442"/>
      <c r="F13" s="442"/>
      <c r="G13" s="443"/>
      <c r="H13" s="213">
        <v>0</v>
      </c>
      <c r="I13" s="461">
        <v>0</v>
      </c>
      <c r="J13" s="461"/>
      <c r="K13" s="118">
        <f t="shared" si="0"/>
        <v>0</v>
      </c>
    </row>
    <row r="14" spans="1:11">
      <c r="A14" s="94">
        <v>4</v>
      </c>
      <c r="B14" s="457" t="s">
        <v>120</v>
      </c>
      <c r="C14" s="442"/>
      <c r="D14" s="442"/>
      <c r="E14" s="442"/>
      <c r="F14" s="442"/>
      <c r="G14" s="443"/>
      <c r="H14" s="213">
        <v>0</v>
      </c>
      <c r="I14" s="461">
        <v>0</v>
      </c>
      <c r="J14" s="461"/>
      <c r="K14" s="118">
        <f t="shared" si="0"/>
        <v>0</v>
      </c>
    </row>
    <row r="15" spans="1:11">
      <c r="A15" s="94">
        <v>5</v>
      </c>
      <c r="B15" s="457" t="s">
        <v>121</v>
      </c>
      <c r="C15" s="442"/>
      <c r="D15" s="442"/>
      <c r="E15" s="442"/>
      <c r="F15" s="442"/>
      <c r="G15" s="443"/>
      <c r="H15" s="213">
        <v>0</v>
      </c>
      <c r="I15" s="461">
        <f>+'Anexo 2 Bis'!K21</f>
        <v>0</v>
      </c>
      <c r="J15" s="461"/>
      <c r="K15" s="118">
        <f t="shared" si="0"/>
        <v>0</v>
      </c>
    </row>
    <row r="16" spans="1:11">
      <c r="A16" s="94">
        <v>6</v>
      </c>
      <c r="B16" s="457" t="s">
        <v>122</v>
      </c>
      <c r="C16" s="442"/>
      <c r="D16" s="442"/>
      <c r="E16" s="442"/>
      <c r="F16" s="442"/>
      <c r="G16" s="443"/>
      <c r="H16" s="213">
        <v>0</v>
      </c>
      <c r="I16" s="461">
        <f>+'Anexo 2 Bis'!J23+'Anexo 2 Bis'!K23</f>
        <v>0</v>
      </c>
      <c r="J16" s="461"/>
      <c r="K16" s="118">
        <f t="shared" si="0"/>
        <v>0</v>
      </c>
    </row>
    <row r="17" spans="1:11">
      <c r="A17" s="94">
        <v>9</v>
      </c>
      <c r="B17" s="457" t="s">
        <v>123</v>
      </c>
      <c r="C17" s="442"/>
      <c r="D17" s="442"/>
      <c r="E17" s="442"/>
      <c r="F17" s="442"/>
      <c r="G17" s="443"/>
      <c r="H17" s="213">
        <v>0</v>
      </c>
      <c r="I17" s="461">
        <f>+'Anexo 2 Bis'!J24+'Anexo 2 Bis'!K24</f>
        <v>0</v>
      </c>
      <c r="J17" s="461"/>
      <c r="K17" s="118">
        <f t="shared" si="0"/>
        <v>0</v>
      </c>
    </row>
    <row r="18" spans="1:11">
      <c r="A18" s="94">
        <v>10</v>
      </c>
      <c r="B18" s="452" t="s">
        <v>124</v>
      </c>
      <c r="C18" s="442"/>
      <c r="D18" s="442"/>
      <c r="E18" s="442"/>
      <c r="F18" s="442"/>
      <c r="G18" s="443"/>
      <c r="H18" s="214">
        <f>+SUM(H19:H22)</f>
        <v>0</v>
      </c>
      <c r="I18" s="451">
        <f>+SUM(I19:J22)</f>
        <v>0</v>
      </c>
      <c r="J18" s="451"/>
      <c r="K18" s="140">
        <f>+SUM(K19:K22)</f>
        <v>0</v>
      </c>
    </row>
    <row r="19" spans="1:11">
      <c r="A19" s="94">
        <v>11</v>
      </c>
      <c r="B19" s="441" t="s">
        <v>125</v>
      </c>
      <c r="C19" s="442"/>
      <c r="D19" s="442"/>
      <c r="E19" s="442"/>
      <c r="F19" s="442"/>
      <c r="G19" s="443"/>
      <c r="H19" s="213">
        <v>0</v>
      </c>
      <c r="I19" s="461">
        <f>+'Anexo 2 Bis'!J22+'Anexo 2 Bis'!K22</f>
        <v>0</v>
      </c>
      <c r="J19" s="461"/>
      <c r="K19" s="118">
        <f t="shared" ref="K19:K24" si="1">+H19+I19</f>
        <v>0</v>
      </c>
    </row>
    <row r="20" spans="1:11">
      <c r="A20" s="94">
        <v>12</v>
      </c>
      <c r="B20" s="441" t="s">
        <v>126</v>
      </c>
      <c r="C20" s="442"/>
      <c r="D20" s="442"/>
      <c r="E20" s="442"/>
      <c r="F20" s="442"/>
      <c r="G20" s="443"/>
      <c r="H20" s="213">
        <v>0</v>
      </c>
      <c r="I20" s="461">
        <f>+'Anexo 2 Bis'!J23+'Anexo 2 Bis'!K23</f>
        <v>0</v>
      </c>
      <c r="J20" s="461"/>
      <c r="K20" s="118">
        <f t="shared" si="1"/>
        <v>0</v>
      </c>
    </row>
    <row r="21" spans="1:11">
      <c r="A21" s="94">
        <v>13</v>
      </c>
      <c r="B21" s="441" t="s">
        <v>127</v>
      </c>
      <c r="C21" s="442"/>
      <c r="D21" s="442"/>
      <c r="E21" s="442"/>
      <c r="F21" s="442"/>
      <c r="G21" s="443"/>
      <c r="H21" s="213">
        <v>0</v>
      </c>
      <c r="I21" s="461">
        <v>0</v>
      </c>
      <c r="J21" s="461"/>
      <c r="K21" s="118">
        <f t="shared" si="1"/>
        <v>0</v>
      </c>
    </row>
    <row r="22" spans="1:11">
      <c r="A22" s="94">
        <v>16</v>
      </c>
      <c r="B22" s="441" t="s">
        <v>128</v>
      </c>
      <c r="C22" s="442"/>
      <c r="D22" s="442"/>
      <c r="E22" s="442"/>
      <c r="F22" s="442"/>
      <c r="G22" s="443"/>
      <c r="H22" s="213">
        <v>0</v>
      </c>
      <c r="I22" s="461">
        <v>0</v>
      </c>
      <c r="J22" s="461"/>
      <c r="K22" s="118">
        <f t="shared" si="1"/>
        <v>0</v>
      </c>
    </row>
    <row r="23" spans="1:11">
      <c r="A23" s="94">
        <v>17</v>
      </c>
      <c r="B23" s="452" t="s">
        <v>129</v>
      </c>
      <c r="C23" s="442"/>
      <c r="D23" s="442"/>
      <c r="E23" s="442"/>
      <c r="F23" s="442"/>
      <c r="G23" s="443"/>
      <c r="H23" s="214">
        <v>0</v>
      </c>
      <c r="I23" s="451">
        <v>0</v>
      </c>
      <c r="J23" s="451"/>
      <c r="K23" s="140">
        <f t="shared" si="1"/>
        <v>0</v>
      </c>
    </row>
    <row r="24" spans="1:11">
      <c r="A24" s="94">
        <v>18</v>
      </c>
      <c r="B24" s="452" t="s">
        <v>130</v>
      </c>
      <c r="C24" s="442"/>
      <c r="D24" s="442"/>
      <c r="E24" s="442"/>
      <c r="F24" s="442"/>
      <c r="G24" s="443"/>
      <c r="H24" s="214">
        <v>0</v>
      </c>
      <c r="I24" s="451">
        <f>+'Anexo 2 Bis'!K24+'Anexo 2 Bis'!J24</f>
        <v>0</v>
      </c>
      <c r="J24" s="451"/>
      <c r="K24" s="140">
        <f t="shared" si="1"/>
        <v>0</v>
      </c>
    </row>
    <row r="25" spans="1:11">
      <c r="A25" s="5"/>
      <c r="B25" s="452" t="s">
        <v>131</v>
      </c>
      <c r="C25" s="442"/>
      <c r="D25" s="442"/>
      <c r="E25" s="442"/>
      <c r="F25" s="442"/>
      <c r="G25" s="443"/>
      <c r="H25" s="214">
        <f>+H11+H18+H23+H24</f>
        <v>30459492.649999999</v>
      </c>
      <c r="I25" s="451">
        <f>+I11+I18+I23+I24</f>
        <v>1074425.7600000501</v>
      </c>
      <c r="J25" s="451"/>
      <c r="K25" s="140">
        <f>+K11+K18+K23+K24</f>
        <v>31533918.410000049</v>
      </c>
    </row>
    <row r="26" spans="1:11" ht="13.5" thickBot="1">
      <c r="A26" s="5"/>
      <c r="B26" s="453"/>
      <c r="C26" s="454"/>
      <c r="D26" s="454"/>
      <c r="E26" s="454"/>
      <c r="F26" s="454"/>
      <c r="G26" s="455"/>
      <c r="H26" s="215"/>
      <c r="I26" s="445"/>
      <c r="J26" s="445"/>
      <c r="K26" s="141"/>
    </row>
    <row r="27" spans="1:11" ht="48.75" customHeight="1">
      <c r="C27" s="446"/>
      <c r="D27" s="447"/>
      <c r="E27" s="447"/>
      <c r="F27" s="447"/>
      <c r="G27" s="448"/>
    </row>
    <row r="28" spans="1:11">
      <c r="B28" s="449"/>
      <c r="C28" s="449"/>
      <c r="D28" s="449"/>
      <c r="E28" s="449"/>
      <c r="F28" s="50"/>
      <c r="G28" s="449"/>
      <c r="H28" s="470"/>
      <c r="I28" s="119"/>
      <c r="J28" s="450"/>
      <c r="K28" s="450"/>
    </row>
    <row r="29" spans="1:11" ht="11.25" customHeight="1">
      <c r="B29" s="444"/>
      <c r="C29" s="444"/>
      <c r="D29" s="444"/>
      <c r="E29" s="444"/>
      <c r="F29" s="48"/>
      <c r="G29" s="444"/>
      <c r="H29" s="469"/>
      <c r="I29" s="142"/>
      <c r="J29" s="456"/>
      <c r="K29" s="456"/>
    </row>
    <row r="30" spans="1:11" ht="9.75" customHeight="1">
      <c r="B30" s="469"/>
      <c r="C30" s="469"/>
      <c r="D30" s="469"/>
      <c r="E30" s="469"/>
      <c r="F30" s="49"/>
      <c r="G30" s="469"/>
      <c r="H30" s="469"/>
      <c r="I30" s="142"/>
      <c r="J30" s="456"/>
      <c r="K30" s="456"/>
    </row>
  </sheetData>
  <mergeCells count="48">
    <mergeCell ref="J30:K30"/>
    <mergeCell ref="B30:E30"/>
    <mergeCell ref="G28:H28"/>
    <mergeCell ref="G29:H29"/>
    <mergeCell ref="G30:H30"/>
    <mergeCell ref="I16:J16"/>
    <mergeCell ref="A1:K1"/>
    <mergeCell ref="A3:K3"/>
    <mergeCell ref="I8:J8"/>
    <mergeCell ref="I9:J9"/>
    <mergeCell ref="I10:J10"/>
    <mergeCell ref="B8:G10"/>
    <mergeCell ref="B15:G15"/>
    <mergeCell ref="B16:G16"/>
    <mergeCell ref="I11:J11"/>
    <mergeCell ref="I12:J12"/>
    <mergeCell ref="I13:J13"/>
    <mergeCell ref="I14:J14"/>
    <mergeCell ref="I15:J15"/>
    <mergeCell ref="I17:J17"/>
    <mergeCell ref="I18:J18"/>
    <mergeCell ref="I23:J23"/>
    <mergeCell ref="I24:J24"/>
    <mergeCell ref="I19:J19"/>
    <mergeCell ref="I20:J20"/>
    <mergeCell ref="I21:J21"/>
    <mergeCell ref="I22:J22"/>
    <mergeCell ref="B17:G17"/>
    <mergeCell ref="B20:G20"/>
    <mergeCell ref="B11:G11"/>
    <mergeCell ref="B12:G12"/>
    <mergeCell ref="B13:G13"/>
    <mergeCell ref="B14:G14"/>
    <mergeCell ref="B18:G18"/>
    <mergeCell ref="B19:G19"/>
    <mergeCell ref="B21:G21"/>
    <mergeCell ref="B22:G22"/>
    <mergeCell ref="B29:E29"/>
    <mergeCell ref="I26:J26"/>
    <mergeCell ref="C27:G27"/>
    <mergeCell ref="B28:E28"/>
    <mergeCell ref="J28:K28"/>
    <mergeCell ref="I25:J25"/>
    <mergeCell ref="B23:G23"/>
    <mergeCell ref="B24:G24"/>
    <mergeCell ref="B25:G25"/>
    <mergeCell ref="B26:G26"/>
    <mergeCell ref="J29:K29"/>
  </mergeCells>
  <phoneticPr fontId="6" type="noConversion"/>
  <printOptions horizontalCentered="1"/>
  <pageMargins left="0.78740157480314965" right="0.78740157480314965" top="1.1811023622047245" bottom="0.98425196850393704" header="0" footer="0"/>
  <pageSetup paperSize="9" scale="90"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dimension ref="A1:Y32"/>
  <sheetViews>
    <sheetView workbookViewId="0">
      <selection sqref="A1:Y33"/>
    </sheetView>
  </sheetViews>
  <sheetFormatPr baseColWidth="10" defaultRowHeight="12.75"/>
  <cols>
    <col min="1" max="1" width="4.25" style="231" customWidth="1"/>
    <col min="2" max="2" width="11" style="231"/>
    <col min="3" max="3" width="7.375" style="231" customWidth="1"/>
    <col min="4" max="4" width="14.625" style="231" bestFit="1" customWidth="1"/>
    <col min="5" max="5" width="4.75" style="231" bestFit="1" customWidth="1"/>
    <col min="6" max="6" width="4.875" style="231" bestFit="1" customWidth="1"/>
    <col min="7" max="7" width="3.5" style="231" customWidth="1"/>
    <col min="8" max="9" width="3.625" style="231" customWidth="1"/>
    <col min="10" max="10" width="3.375" style="231" customWidth="1"/>
    <col min="11" max="12" width="16" style="231" customWidth="1"/>
    <col min="13" max="13" width="6" style="231" bestFit="1" customWidth="1"/>
    <col min="14" max="14" width="4.75" style="231" bestFit="1" customWidth="1"/>
    <col min="15" max="15" width="5.25" style="231" customWidth="1"/>
    <col min="16" max="16" width="6.625" style="231" bestFit="1" customWidth="1"/>
    <col min="17" max="17" width="14.625" style="231" customWidth="1"/>
    <col min="18" max="18" width="13.25" style="231" bestFit="1" customWidth="1"/>
    <col min="19" max="19" width="12.75" style="231" bestFit="1" customWidth="1"/>
    <col min="20" max="20" width="6.5" style="231" bestFit="1" customWidth="1"/>
    <col min="21" max="21" width="4.875" style="231" bestFit="1" customWidth="1"/>
    <col min="22" max="22" width="6.625" style="231" bestFit="1" customWidth="1"/>
    <col min="23" max="24" width="9.375" style="231" customWidth="1"/>
    <col min="25" max="25" width="13.875" style="231" customWidth="1"/>
    <col min="26" max="16384" width="11" style="231"/>
  </cols>
  <sheetData>
    <row r="1" spans="1:18" ht="105" customHeight="1" thickBot="1">
      <c r="A1" s="308"/>
      <c r="B1" s="308"/>
      <c r="C1" s="308"/>
      <c r="D1" s="308"/>
      <c r="E1" s="308"/>
      <c r="F1" s="308"/>
      <c r="G1" s="308"/>
      <c r="H1" s="308"/>
      <c r="I1" s="308"/>
      <c r="J1" s="308"/>
      <c r="K1" s="308"/>
      <c r="L1" s="308"/>
      <c r="M1" s="308"/>
      <c r="N1" s="308"/>
      <c r="O1" s="308"/>
      <c r="P1" s="308"/>
      <c r="Q1" s="308"/>
      <c r="R1" s="308"/>
    </row>
    <row r="2" spans="1:18" ht="15.75" thickBot="1">
      <c r="A2" s="309"/>
      <c r="B2" s="510" t="s">
        <v>191</v>
      </c>
      <c r="C2" s="511"/>
      <c r="D2" s="511"/>
      <c r="E2" s="511"/>
      <c r="F2" s="511"/>
      <c r="G2" s="511"/>
      <c r="H2" s="511"/>
      <c r="I2" s="511"/>
      <c r="J2" s="511"/>
      <c r="K2" s="511"/>
      <c r="L2" s="511"/>
      <c r="M2" s="511"/>
      <c r="N2" s="511"/>
      <c r="O2" s="511"/>
      <c r="P2" s="511"/>
      <c r="Q2" s="511"/>
      <c r="R2" s="512"/>
    </row>
    <row r="3" spans="1:18" ht="15">
      <c r="A3" s="328"/>
      <c r="B3" s="310" t="s">
        <v>162</v>
      </c>
      <c r="C3" s="328"/>
      <c r="D3" s="328"/>
      <c r="E3" s="328"/>
      <c r="F3" s="328"/>
      <c r="G3" s="328"/>
      <c r="H3" s="328"/>
      <c r="I3" s="328"/>
      <c r="J3" s="328"/>
      <c r="K3" s="328"/>
      <c r="L3" s="328"/>
      <c r="M3" s="328"/>
      <c r="N3" s="328"/>
      <c r="O3" s="328"/>
      <c r="P3" s="328"/>
      <c r="Q3" s="328"/>
      <c r="R3" s="328"/>
    </row>
    <row r="4" spans="1:18" ht="15">
      <c r="A4" s="328"/>
      <c r="B4" s="310"/>
      <c r="C4" s="328"/>
      <c r="D4" s="328"/>
      <c r="E4" s="328"/>
      <c r="F4" s="328"/>
      <c r="G4" s="328"/>
      <c r="H4" s="328"/>
      <c r="I4" s="328"/>
      <c r="J4" s="328"/>
      <c r="K4" s="328"/>
      <c r="L4" s="328"/>
      <c r="M4" s="328"/>
      <c r="N4" s="328"/>
      <c r="O4" s="328"/>
      <c r="P4" s="328"/>
      <c r="Q4" s="328"/>
      <c r="R4" s="328"/>
    </row>
    <row r="5" spans="1:18" ht="15">
      <c r="A5" s="328"/>
      <c r="B5" s="310" t="s">
        <v>161</v>
      </c>
      <c r="C5" s="328"/>
      <c r="D5" s="328"/>
      <c r="E5" s="328"/>
      <c r="F5" s="328"/>
      <c r="G5" s="328"/>
      <c r="H5" s="328"/>
      <c r="I5" s="328"/>
      <c r="J5" s="328"/>
      <c r="K5" s="328"/>
      <c r="L5" s="328"/>
      <c r="M5" s="328"/>
      <c r="N5" s="328"/>
      <c r="O5" s="328"/>
      <c r="P5" s="328"/>
      <c r="Q5" s="328"/>
      <c r="R5" s="328"/>
    </row>
    <row r="6" spans="1:18" ht="15.75" thickBot="1">
      <c r="A6" s="328"/>
      <c r="B6" s="310"/>
      <c r="C6" s="310"/>
      <c r="D6" s="328"/>
      <c r="E6" s="328"/>
      <c r="F6" s="328"/>
      <c r="G6" s="328"/>
      <c r="H6" s="328"/>
      <c r="I6" s="328"/>
      <c r="J6" s="328"/>
      <c r="K6" s="328"/>
      <c r="L6" s="328"/>
      <c r="M6" s="328"/>
      <c r="N6" s="328"/>
      <c r="O6" s="328"/>
      <c r="P6" s="328"/>
      <c r="Q6" s="328"/>
      <c r="R6" s="328"/>
    </row>
    <row r="7" spans="1:18" ht="15">
      <c r="A7" s="328"/>
      <c r="B7" s="311" t="s">
        <v>192</v>
      </c>
      <c r="C7" s="329"/>
      <c r="D7" s="329"/>
      <c r="E7" s="329"/>
      <c r="F7" s="329"/>
      <c r="G7" s="329"/>
      <c r="H7" s="329"/>
      <c r="I7" s="329"/>
      <c r="J7" s="329"/>
      <c r="K7" s="329"/>
      <c r="L7" s="329"/>
      <c r="M7" s="329"/>
      <c r="N7" s="329"/>
      <c r="O7" s="329"/>
      <c r="P7" s="329"/>
      <c r="Q7" s="312" t="s">
        <v>193</v>
      </c>
      <c r="R7" s="313"/>
    </row>
    <row r="8" spans="1:18" ht="15">
      <c r="A8" s="328"/>
      <c r="B8" s="314"/>
      <c r="C8" s="330"/>
      <c r="D8" s="330"/>
      <c r="E8" s="330"/>
      <c r="F8" s="330"/>
      <c r="G8" s="331">
        <v>1</v>
      </c>
      <c r="H8" s="331">
        <v>2</v>
      </c>
      <c r="I8" s="331">
        <v>3</v>
      </c>
      <c r="J8" s="331">
        <v>4</v>
      </c>
      <c r="K8" s="330"/>
      <c r="L8" s="330"/>
      <c r="M8" s="330"/>
      <c r="N8" s="330"/>
      <c r="O8" s="330"/>
      <c r="P8" s="330"/>
      <c r="Q8" s="330"/>
      <c r="R8" s="332"/>
    </row>
    <row r="9" spans="1:18" ht="15.75" thickBot="1">
      <c r="A9" s="328"/>
      <c r="B9" s="315" t="s">
        <v>185</v>
      </c>
      <c r="C9" s="333"/>
      <c r="D9" s="333"/>
      <c r="E9" s="316" t="s">
        <v>160</v>
      </c>
      <c r="F9" s="333"/>
      <c r="G9" s="318"/>
      <c r="H9" s="318"/>
      <c r="I9" s="317" t="s">
        <v>62</v>
      </c>
      <c r="J9" s="318"/>
      <c r="K9" s="333"/>
      <c r="L9" s="333"/>
      <c r="M9" s="333"/>
      <c r="N9" s="333"/>
      <c r="O9" s="333"/>
      <c r="P9" s="333"/>
      <c r="Q9" s="333"/>
      <c r="R9" s="334"/>
    </row>
    <row r="10" spans="1:18" ht="15.75" customHeight="1" thickBot="1">
      <c r="A10" s="328"/>
      <c r="B10" s="328"/>
      <c r="C10" s="328"/>
      <c r="D10" s="328"/>
      <c r="E10" s="328"/>
      <c r="F10" s="328"/>
      <c r="G10" s="328"/>
      <c r="H10" s="328"/>
      <c r="I10" s="328"/>
      <c r="J10" s="328"/>
      <c r="K10" s="328"/>
      <c r="L10" s="328"/>
      <c r="M10" s="328"/>
      <c r="N10" s="328"/>
      <c r="O10" s="328"/>
      <c r="P10" s="328"/>
      <c r="Q10" s="328"/>
      <c r="R10" s="328"/>
    </row>
    <row r="11" spans="1:18" ht="15" customHeight="1" thickBot="1">
      <c r="A11" s="328"/>
      <c r="B11" s="513" t="s">
        <v>159</v>
      </c>
      <c r="C11" s="514"/>
      <c r="D11" s="515" t="s">
        <v>158</v>
      </c>
      <c r="E11" s="516"/>
      <c r="F11" s="516"/>
      <c r="G11" s="516"/>
      <c r="H11" s="516"/>
      <c r="I11" s="516"/>
      <c r="J11" s="516"/>
      <c r="K11" s="516"/>
      <c r="L11" s="517"/>
      <c r="M11" s="328"/>
      <c r="N11" s="328"/>
      <c r="O11" s="328"/>
      <c r="P11" s="328"/>
      <c r="Q11" s="328"/>
      <c r="R11" s="328"/>
    </row>
    <row r="12" spans="1:18" ht="15" customHeight="1">
      <c r="A12" s="328"/>
      <c r="B12" s="515" t="s">
        <v>155</v>
      </c>
      <c r="C12" s="517"/>
      <c r="D12" s="496" t="s">
        <v>154</v>
      </c>
      <c r="E12" s="497"/>
      <c r="F12" s="497"/>
      <c r="G12" s="497"/>
      <c r="H12" s="497"/>
      <c r="I12" s="497"/>
      <c r="J12" s="518"/>
      <c r="K12" s="519" t="s">
        <v>153</v>
      </c>
      <c r="L12" s="519" t="s">
        <v>164</v>
      </c>
      <c r="M12" s="328"/>
      <c r="N12" s="328"/>
      <c r="O12" s="328"/>
      <c r="P12" s="328"/>
      <c r="Q12" s="328"/>
      <c r="R12" s="328"/>
    </row>
    <row r="13" spans="1:18" ht="30.75" customHeight="1" thickBot="1">
      <c r="A13" s="328"/>
      <c r="B13" s="501"/>
      <c r="C13" s="502"/>
      <c r="D13" s="319" t="s">
        <v>152</v>
      </c>
      <c r="E13" s="320" t="s">
        <v>151</v>
      </c>
      <c r="F13" s="320" t="s">
        <v>150</v>
      </c>
      <c r="G13" s="480" t="s">
        <v>149</v>
      </c>
      <c r="H13" s="508"/>
      <c r="I13" s="508"/>
      <c r="J13" s="509"/>
      <c r="K13" s="507"/>
      <c r="L13" s="507"/>
      <c r="M13" s="328"/>
      <c r="N13" s="328"/>
      <c r="O13" s="328"/>
      <c r="P13" s="328"/>
      <c r="Q13" s="328"/>
      <c r="R13" s="328"/>
    </row>
    <row r="14" spans="1:18" ht="15.75" thickBot="1">
      <c r="A14" s="328"/>
      <c r="B14" s="485" t="s">
        <v>148</v>
      </c>
      <c r="C14" s="486"/>
      <c r="D14" s="321">
        <v>344</v>
      </c>
      <c r="E14" s="322">
        <v>9</v>
      </c>
      <c r="F14" s="322">
        <v>14</v>
      </c>
      <c r="G14" s="487">
        <v>339</v>
      </c>
      <c r="H14" s="488"/>
      <c r="I14" s="488"/>
      <c r="J14" s="489"/>
      <c r="K14" s="323">
        <v>293607836.55000007</v>
      </c>
      <c r="L14" s="324">
        <v>809688370.05999994</v>
      </c>
      <c r="M14" s="328"/>
      <c r="N14" s="328"/>
      <c r="O14" s="328"/>
      <c r="P14" s="328"/>
      <c r="Q14" s="328"/>
      <c r="R14" s="328"/>
    </row>
    <row r="15" spans="1:18" ht="15" customHeight="1" thickBot="1">
      <c r="A15" s="328"/>
      <c r="B15" s="328"/>
      <c r="C15" s="328"/>
      <c r="D15" s="328"/>
      <c r="E15" s="328"/>
      <c r="F15" s="328"/>
      <c r="G15" s="328"/>
      <c r="H15" s="328"/>
      <c r="I15" s="328"/>
      <c r="J15" s="328"/>
      <c r="K15" s="328"/>
      <c r="L15" s="328"/>
      <c r="M15" s="328"/>
      <c r="N15" s="328"/>
      <c r="O15" s="328"/>
      <c r="P15" s="328"/>
      <c r="Q15" s="328"/>
      <c r="R15" s="328"/>
    </row>
    <row r="16" spans="1:18" ht="15" customHeight="1">
      <c r="A16" s="328"/>
      <c r="B16" s="477" t="s">
        <v>159</v>
      </c>
      <c r="C16" s="478"/>
      <c r="D16" s="496" t="s">
        <v>157</v>
      </c>
      <c r="E16" s="497"/>
      <c r="F16" s="497"/>
      <c r="G16" s="497"/>
      <c r="H16" s="497"/>
      <c r="I16" s="497"/>
      <c r="J16" s="497"/>
      <c r="K16" s="497"/>
      <c r="L16" s="498"/>
      <c r="M16" s="328"/>
      <c r="N16" s="328"/>
      <c r="O16" s="328"/>
      <c r="P16" s="328"/>
      <c r="Q16" s="328"/>
      <c r="R16" s="328"/>
    </row>
    <row r="17" spans="2:25" ht="15" customHeight="1">
      <c r="B17" s="499" t="s">
        <v>155</v>
      </c>
      <c r="C17" s="500"/>
      <c r="D17" s="503" t="s">
        <v>154</v>
      </c>
      <c r="E17" s="504"/>
      <c r="F17" s="504"/>
      <c r="G17" s="504"/>
      <c r="H17" s="504"/>
      <c r="I17" s="504"/>
      <c r="J17" s="505"/>
      <c r="K17" s="506" t="s">
        <v>153</v>
      </c>
      <c r="L17" s="506" t="s">
        <v>164</v>
      </c>
      <c r="M17" s="328"/>
      <c r="N17" s="328"/>
      <c r="O17" s="328"/>
      <c r="P17" s="328"/>
      <c r="Q17" s="328"/>
      <c r="R17" s="328"/>
      <c r="S17" s="328"/>
      <c r="T17" s="328"/>
      <c r="U17" s="328"/>
      <c r="V17" s="328"/>
      <c r="W17" s="328"/>
      <c r="X17" s="328"/>
      <c r="Y17" s="328"/>
    </row>
    <row r="18" spans="2:25" ht="15.75" customHeight="1" thickBot="1">
      <c r="B18" s="501"/>
      <c r="C18" s="502"/>
      <c r="D18" s="319" t="s">
        <v>152</v>
      </c>
      <c r="E18" s="320" t="s">
        <v>151</v>
      </c>
      <c r="F18" s="320" t="s">
        <v>150</v>
      </c>
      <c r="G18" s="480" t="s">
        <v>149</v>
      </c>
      <c r="H18" s="508"/>
      <c r="I18" s="508"/>
      <c r="J18" s="509"/>
      <c r="K18" s="507"/>
      <c r="L18" s="507"/>
      <c r="M18" s="328"/>
      <c r="N18" s="328"/>
      <c r="O18" s="328"/>
      <c r="P18" s="328"/>
      <c r="Q18" s="328"/>
      <c r="R18" s="328"/>
      <c r="S18" s="328"/>
      <c r="T18" s="328"/>
      <c r="U18" s="328"/>
      <c r="V18" s="328"/>
      <c r="W18" s="328"/>
      <c r="X18" s="328"/>
      <c r="Y18" s="328"/>
    </row>
    <row r="19" spans="2:25" ht="15.75" thickBot="1">
      <c r="B19" s="485" t="s">
        <v>148</v>
      </c>
      <c r="C19" s="486"/>
      <c r="D19" s="321">
        <v>112</v>
      </c>
      <c r="E19" s="322">
        <v>6</v>
      </c>
      <c r="F19" s="322">
        <v>6</v>
      </c>
      <c r="G19" s="487">
        <v>112</v>
      </c>
      <c r="H19" s="488"/>
      <c r="I19" s="488"/>
      <c r="J19" s="489"/>
      <c r="K19" s="323">
        <v>92634906.170000017</v>
      </c>
      <c r="L19" s="324">
        <v>249261117.91000003</v>
      </c>
      <c r="M19" s="328"/>
      <c r="N19" s="328"/>
      <c r="O19" s="328"/>
      <c r="P19" s="328"/>
      <c r="Q19" s="328"/>
      <c r="R19" s="328"/>
      <c r="S19" s="328"/>
      <c r="T19" s="328"/>
      <c r="U19" s="328"/>
      <c r="V19" s="328"/>
      <c r="W19" s="328"/>
      <c r="X19" s="328"/>
      <c r="Y19" s="328"/>
    </row>
    <row r="20" spans="2:25" ht="15.75" customHeight="1" thickBot="1">
      <c r="B20" s="328"/>
      <c r="C20" s="328"/>
      <c r="D20" s="328"/>
      <c r="E20" s="328"/>
      <c r="F20" s="328"/>
      <c r="G20" s="328"/>
      <c r="H20" s="328"/>
      <c r="I20" s="328"/>
      <c r="J20" s="328"/>
      <c r="K20" s="328"/>
      <c r="L20" s="328"/>
      <c r="M20" s="328"/>
      <c r="N20" s="328"/>
      <c r="O20" s="328"/>
      <c r="P20" s="328"/>
      <c r="Q20" s="328"/>
      <c r="R20" s="328"/>
      <c r="S20" s="328"/>
      <c r="T20" s="328"/>
      <c r="U20" s="328"/>
      <c r="V20" s="328"/>
      <c r="W20" s="328"/>
      <c r="X20" s="328"/>
      <c r="Y20" s="328"/>
    </row>
    <row r="21" spans="2:25" ht="15.75" customHeight="1" thickBot="1">
      <c r="B21" s="473" t="s">
        <v>159</v>
      </c>
      <c r="C21" s="474"/>
      <c r="D21" s="473" t="s">
        <v>156</v>
      </c>
      <c r="E21" s="475"/>
      <c r="F21" s="475"/>
      <c r="G21" s="475"/>
      <c r="H21" s="475"/>
      <c r="I21" s="475"/>
      <c r="J21" s="475"/>
      <c r="K21" s="475"/>
      <c r="L21" s="475"/>
      <c r="M21" s="475"/>
      <c r="N21" s="475"/>
      <c r="O21" s="475"/>
      <c r="P21" s="475"/>
      <c r="Q21" s="476"/>
      <c r="R21" s="328"/>
      <c r="S21" s="328"/>
      <c r="T21" s="328"/>
      <c r="U21" s="328"/>
      <c r="V21" s="328"/>
      <c r="W21" s="328"/>
      <c r="X21" s="328"/>
      <c r="Y21" s="328"/>
    </row>
    <row r="22" spans="2:25" ht="15" customHeight="1">
      <c r="B22" s="477" t="s">
        <v>155</v>
      </c>
      <c r="C22" s="478"/>
      <c r="D22" s="477" t="s">
        <v>154</v>
      </c>
      <c r="E22" s="481"/>
      <c r="F22" s="481"/>
      <c r="G22" s="481"/>
      <c r="H22" s="481"/>
      <c r="I22" s="481"/>
      <c r="J22" s="481"/>
      <c r="K22" s="481" t="s">
        <v>165</v>
      </c>
      <c r="L22" s="481" t="s">
        <v>153</v>
      </c>
      <c r="M22" s="481" t="s">
        <v>166</v>
      </c>
      <c r="N22" s="481"/>
      <c r="O22" s="481"/>
      <c r="P22" s="481" t="s">
        <v>164</v>
      </c>
      <c r="Q22" s="483"/>
      <c r="R22" s="328"/>
      <c r="S22" s="328"/>
      <c r="T22" s="328"/>
      <c r="U22" s="328"/>
      <c r="V22" s="328"/>
      <c r="W22" s="328"/>
      <c r="X22" s="328"/>
      <c r="Y22" s="328"/>
    </row>
    <row r="23" spans="2:25" ht="15.75" customHeight="1" thickBot="1">
      <c r="B23" s="479"/>
      <c r="C23" s="480"/>
      <c r="D23" s="319" t="s">
        <v>152</v>
      </c>
      <c r="E23" s="325" t="s">
        <v>151</v>
      </c>
      <c r="F23" s="325" t="s">
        <v>150</v>
      </c>
      <c r="G23" s="482" t="s">
        <v>149</v>
      </c>
      <c r="H23" s="482"/>
      <c r="I23" s="482"/>
      <c r="J23" s="482"/>
      <c r="K23" s="482"/>
      <c r="L23" s="482"/>
      <c r="M23" s="482"/>
      <c r="N23" s="482"/>
      <c r="O23" s="482"/>
      <c r="P23" s="482"/>
      <c r="Q23" s="484"/>
      <c r="R23" s="328"/>
      <c r="S23" s="328"/>
      <c r="T23" s="328"/>
      <c r="U23" s="328"/>
      <c r="V23" s="328"/>
      <c r="W23" s="328"/>
      <c r="X23" s="328"/>
      <c r="Y23" s="328"/>
    </row>
    <row r="24" spans="2:25" ht="15.75" thickBot="1">
      <c r="B24" s="490" t="s">
        <v>148</v>
      </c>
      <c r="C24" s="491"/>
      <c r="D24" s="321">
        <v>456</v>
      </c>
      <c r="E24" s="326">
        <v>15</v>
      </c>
      <c r="F24" s="326">
        <v>20</v>
      </c>
      <c r="G24" s="492">
        <v>451</v>
      </c>
      <c r="H24" s="492"/>
      <c r="I24" s="492"/>
      <c r="J24" s="492"/>
      <c r="K24" s="327">
        <v>0</v>
      </c>
      <c r="L24" s="327">
        <v>386242742.72000009</v>
      </c>
      <c r="M24" s="493">
        <v>111713.5</v>
      </c>
      <c r="N24" s="494"/>
      <c r="O24" s="495"/>
      <c r="P24" s="471">
        <v>1058949487.97</v>
      </c>
      <c r="Q24" s="472"/>
      <c r="R24" s="328"/>
      <c r="S24" s="328"/>
      <c r="T24" s="328"/>
      <c r="U24" s="328"/>
      <c r="V24" s="328"/>
      <c r="W24" s="328"/>
      <c r="X24" s="328"/>
      <c r="Y24" s="328"/>
    </row>
    <row r="25" spans="2:25" ht="15">
      <c r="B25" s="335"/>
      <c r="C25" s="335"/>
      <c r="D25" s="336"/>
      <c r="E25" s="336"/>
      <c r="F25" s="336"/>
      <c r="G25" s="337"/>
      <c r="H25" s="337"/>
      <c r="I25" s="337"/>
      <c r="J25" s="337"/>
      <c r="K25" s="338"/>
      <c r="L25" s="338"/>
      <c r="M25" s="336"/>
      <c r="N25" s="336"/>
      <c r="O25" s="336"/>
      <c r="P25" s="336"/>
      <c r="Q25" s="338"/>
      <c r="R25" s="338"/>
      <c r="S25" s="336"/>
      <c r="T25" s="336"/>
      <c r="U25" s="336"/>
      <c r="V25" s="336"/>
      <c r="W25" s="339"/>
      <c r="X25" s="339"/>
      <c r="Y25" s="338"/>
    </row>
    <row r="26" spans="2:25" ht="15">
      <c r="B26" s="328"/>
      <c r="C26" s="328"/>
      <c r="D26" s="328"/>
      <c r="E26" s="328"/>
      <c r="F26" s="328"/>
      <c r="G26" s="328"/>
      <c r="H26" s="328"/>
      <c r="I26" s="328"/>
      <c r="J26" s="328"/>
      <c r="K26" s="328"/>
      <c r="L26" s="328"/>
      <c r="M26" s="328"/>
      <c r="N26" s="328"/>
      <c r="O26" s="328"/>
      <c r="P26" s="328"/>
      <c r="Q26" s="328"/>
      <c r="R26" s="328"/>
      <c r="S26" s="328"/>
      <c r="T26" s="328"/>
      <c r="U26" s="328"/>
      <c r="V26" s="328"/>
      <c r="W26" s="328"/>
      <c r="X26" s="328"/>
      <c r="Y26" s="328"/>
    </row>
    <row r="27" spans="2:25" ht="15">
      <c r="B27" s="328"/>
      <c r="C27" s="328"/>
      <c r="D27" s="328"/>
      <c r="E27" s="328"/>
      <c r="F27" s="328"/>
      <c r="G27" s="328"/>
      <c r="H27" s="328"/>
      <c r="I27" s="328"/>
      <c r="J27" s="328"/>
      <c r="K27" s="328"/>
      <c r="L27" s="328"/>
      <c r="M27" s="328"/>
      <c r="N27" s="328"/>
      <c r="O27" s="328"/>
      <c r="P27" s="328"/>
      <c r="Q27" s="328"/>
      <c r="R27" s="328"/>
      <c r="S27" s="328"/>
      <c r="T27" s="328"/>
      <c r="U27" s="328"/>
      <c r="V27" s="328"/>
      <c r="W27" s="328"/>
      <c r="X27" s="328"/>
      <c r="Y27" s="328"/>
    </row>
    <row r="28" spans="2:25" ht="15">
      <c r="B28" s="328"/>
      <c r="C28" s="328"/>
      <c r="D28" s="328"/>
      <c r="E28" s="328"/>
      <c r="F28" s="328"/>
      <c r="G28" s="328"/>
      <c r="H28" s="328"/>
      <c r="I28" s="328"/>
      <c r="J28" s="328"/>
      <c r="K28" s="328"/>
      <c r="L28" s="328"/>
      <c r="M28" s="328"/>
      <c r="N28" s="328"/>
      <c r="O28" s="328"/>
      <c r="P28" s="328"/>
      <c r="Q28" s="328"/>
      <c r="R28" s="328"/>
      <c r="S28" s="328"/>
      <c r="T28" s="328"/>
      <c r="U28" s="328"/>
      <c r="V28" s="328"/>
      <c r="W28" s="328"/>
      <c r="X28" s="328"/>
      <c r="Y28" s="328"/>
    </row>
    <row r="29" spans="2:25" ht="15">
      <c r="B29" s="328"/>
      <c r="C29" s="328"/>
      <c r="D29" s="328"/>
      <c r="E29" s="328"/>
      <c r="F29" s="328"/>
      <c r="G29" s="328"/>
      <c r="H29" s="328"/>
      <c r="I29" s="328"/>
      <c r="J29" s="328"/>
      <c r="K29" s="328"/>
      <c r="L29" s="328"/>
      <c r="M29" s="328"/>
      <c r="N29" s="328"/>
      <c r="O29" s="328"/>
      <c r="P29" s="328"/>
      <c r="Q29" s="328"/>
      <c r="R29" s="328"/>
      <c r="S29" s="328"/>
      <c r="T29" s="328"/>
      <c r="U29" s="328"/>
      <c r="V29" s="328"/>
      <c r="W29" s="328"/>
      <c r="X29" s="328"/>
      <c r="Y29" s="328"/>
    </row>
    <row r="30" spans="2:25" ht="15">
      <c r="B30" s="328"/>
      <c r="C30" s="328"/>
      <c r="D30" s="328"/>
      <c r="E30" s="328"/>
      <c r="F30" s="328"/>
      <c r="G30" s="328"/>
      <c r="H30" s="328"/>
      <c r="I30" s="328"/>
      <c r="J30" s="328"/>
      <c r="K30" s="328"/>
      <c r="L30" s="328"/>
      <c r="M30" s="328"/>
      <c r="N30" s="328"/>
      <c r="O30" s="328"/>
      <c r="P30" s="328"/>
      <c r="Q30" s="328"/>
      <c r="R30" s="328"/>
      <c r="S30" s="328"/>
      <c r="T30" s="328"/>
      <c r="U30" s="328"/>
      <c r="V30" s="328"/>
      <c r="W30" s="328"/>
      <c r="X30" s="328"/>
      <c r="Y30" s="328"/>
    </row>
    <row r="31" spans="2:25" ht="15">
      <c r="B31" s="328"/>
      <c r="C31" s="328"/>
      <c r="D31" s="328"/>
      <c r="E31" s="328"/>
      <c r="F31" s="328"/>
      <c r="G31" s="328"/>
      <c r="H31" s="328"/>
      <c r="I31" s="328"/>
      <c r="J31" s="328"/>
      <c r="K31" s="328"/>
      <c r="L31" s="328"/>
      <c r="M31" s="328"/>
      <c r="N31" s="328"/>
      <c r="O31" s="328"/>
      <c r="P31" s="328"/>
      <c r="Q31" s="328"/>
      <c r="R31" s="328"/>
      <c r="S31" s="328"/>
      <c r="T31" s="328"/>
      <c r="U31" s="328"/>
      <c r="V31" s="328"/>
      <c r="W31" s="328"/>
      <c r="X31" s="328"/>
      <c r="Y31" s="328"/>
    </row>
    <row r="32" spans="2:25" ht="15">
      <c r="B32" s="328"/>
      <c r="C32" s="328"/>
      <c r="D32" s="328"/>
      <c r="E32" s="328"/>
      <c r="F32" s="328"/>
      <c r="G32" s="328"/>
      <c r="H32" s="328"/>
      <c r="I32" s="328"/>
      <c r="J32" s="328"/>
      <c r="K32" s="328"/>
      <c r="L32" s="328"/>
      <c r="M32" s="328"/>
      <c r="N32" s="328"/>
      <c r="O32" s="328"/>
      <c r="P32" s="328"/>
      <c r="Q32" s="328"/>
      <c r="R32" s="328"/>
      <c r="S32" s="328"/>
      <c r="T32" s="328"/>
      <c r="U32" s="328"/>
      <c r="V32" s="328"/>
      <c r="W32" s="328"/>
      <c r="X32" s="328"/>
      <c r="Y32" s="328"/>
    </row>
  </sheetData>
  <mergeCells count="32">
    <mergeCell ref="B2:R2"/>
    <mergeCell ref="B11:C11"/>
    <mergeCell ref="D11:L11"/>
    <mergeCell ref="B12:C13"/>
    <mergeCell ref="D12:J12"/>
    <mergeCell ref="K12:K13"/>
    <mergeCell ref="L12:L13"/>
    <mergeCell ref="G13:J13"/>
    <mergeCell ref="B14:C14"/>
    <mergeCell ref="G14:J14"/>
    <mergeCell ref="B24:C24"/>
    <mergeCell ref="G24:J24"/>
    <mergeCell ref="M24:O24"/>
    <mergeCell ref="B19:C19"/>
    <mergeCell ref="G19:J19"/>
    <mergeCell ref="B16:C16"/>
    <mergeCell ref="D16:L16"/>
    <mergeCell ref="B17:C18"/>
    <mergeCell ref="D17:J17"/>
    <mergeCell ref="K17:K18"/>
    <mergeCell ref="L17:L18"/>
    <mergeCell ref="G18:J18"/>
    <mergeCell ref="P24:Q24"/>
    <mergeCell ref="B21:C21"/>
    <mergeCell ref="D21:Q21"/>
    <mergeCell ref="B22:C23"/>
    <mergeCell ref="D22:J22"/>
    <mergeCell ref="K22:K23"/>
    <mergeCell ref="L22:L23"/>
    <mergeCell ref="M22:O23"/>
    <mergeCell ref="P22:Q23"/>
    <mergeCell ref="G23:J23"/>
  </mergeCells>
  <pageMargins left="0.70866141732283472" right="0.70866141732283472" top="0.74803149606299213" bottom="0.74803149606299213" header="0.31496062992125984" footer="0.31496062992125984"/>
  <pageSetup paperSize="9" scale="75" orientation="landscape" r:id="rId1"/>
  <drawing r:id="rId2"/>
</worksheet>
</file>

<file path=xl/worksheets/sheet12.xml><?xml version="1.0" encoding="utf-8"?>
<worksheet xmlns="http://schemas.openxmlformats.org/spreadsheetml/2006/main" xmlns:r="http://schemas.openxmlformats.org/officeDocument/2006/relationships">
  <dimension ref="A13:J26"/>
  <sheetViews>
    <sheetView tabSelected="1" workbookViewId="0">
      <selection sqref="A1:XFD1048576"/>
    </sheetView>
  </sheetViews>
  <sheetFormatPr baseColWidth="10" defaultRowHeight="12.75"/>
  <cols>
    <col min="1" max="1" width="20.875" bestFit="1" customWidth="1"/>
    <col min="2" max="2" width="0.5" customWidth="1"/>
    <col min="3" max="3" width="12.125" customWidth="1"/>
    <col min="4" max="4" width="3.125" customWidth="1"/>
    <col min="5" max="6" width="3.25" customWidth="1"/>
    <col min="7" max="7" width="3.125" customWidth="1"/>
    <col min="10" max="10" width="24.5" customWidth="1"/>
  </cols>
  <sheetData>
    <row r="13" spans="1:10" ht="13.5" thickBot="1"/>
    <row r="14" spans="1:10">
      <c r="A14" s="523" t="s">
        <v>0</v>
      </c>
      <c r="B14" s="524"/>
      <c r="C14" s="524"/>
      <c r="D14" s="524"/>
      <c r="E14" s="524"/>
      <c r="F14" s="524"/>
      <c r="G14" s="524"/>
      <c r="H14" s="524"/>
      <c r="I14" s="524"/>
      <c r="J14" s="525"/>
    </row>
    <row r="15" spans="1:10" ht="15">
      <c r="A15" s="206"/>
      <c r="B15" s="340"/>
      <c r="C15" s="221"/>
      <c r="D15" s="221"/>
      <c r="E15" s="221"/>
      <c r="F15" s="221"/>
      <c r="G15" s="340"/>
      <c r="H15" s="221"/>
      <c r="I15" s="221"/>
      <c r="J15" s="98"/>
    </row>
    <row r="16" spans="1:10" ht="15.75">
      <c r="A16" s="246" t="s">
        <v>171</v>
      </c>
      <c r="B16" s="340"/>
      <c r="C16" s="341" t="s">
        <v>172</v>
      </c>
      <c r="D16" s="341"/>
      <c r="E16" s="341"/>
      <c r="F16" s="341"/>
      <c r="G16" s="342"/>
      <c r="H16" s="342"/>
      <c r="I16" s="342"/>
      <c r="J16" s="98"/>
    </row>
    <row r="17" spans="1:10" ht="16.5" thickBot="1">
      <c r="A17" s="247"/>
      <c r="B17" s="248"/>
      <c r="C17" s="249"/>
      <c r="D17" s="249"/>
      <c r="E17" s="249"/>
      <c r="F17" s="249"/>
      <c r="G17" s="250"/>
      <c r="H17" s="250"/>
      <c r="I17" s="250"/>
      <c r="J17" s="228"/>
    </row>
    <row r="18" spans="1:10" ht="15.75">
      <c r="A18" s="251" t="s">
        <v>173</v>
      </c>
      <c r="B18" s="252"/>
      <c r="C18" s="253"/>
      <c r="D18" s="254" t="s">
        <v>174</v>
      </c>
      <c r="E18" s="254"/>
      <c r="F18" s="254"/>
      <c r="G18" s="255"/>
      <c r="H18" s="255"/>
      <c r="I18" s="255"/>
      <c r="J18" s="97"/>
    </row>
    <row r="19" spans="1:10" ht="15.75" thickBot="1">
      <c r="A19" s="256"/>
      <c r="B19" s="343"/>
      <c r="C19" s="343"/>
      <c r="D19" s="343"/>
      <c r="E19" s="343"/>
      <c r="F19" s="343"/>
      <c r="G19" s="343"/>
      <c r="H19" s="340"/>
      <c r="I19" s="221"/>
      <c r="J19" s="257"/>
    </row>
    <row r="20" spans="1:10" ht="15.75" thickBot="1">
      <c r="A20" s="256" t="s">
        <v>187</v>
      </c>
      <c r="B20" s="343"/>
      <c r="C20" s="343" t="s">
        <v>175</v>
      </c>
      <c r="D20" s="307"/>
      <c r="E20" s="307"/>
      <c r="F20" s="307" t="s">
        <v>62</v>
      </c>
      <c r="G20" s="307"/>
      <c r="H20" s="340"/>
      <c r="I20" s="221"/>
      <c r="J20" s="257" t="s">
        <v>176</v>
      </c>
    </row>
    <row r="21" spans="1:10" ht="13.5" thickBot="1">
      <c r="A21" s="258"/>
      <c r="B21" s="259"/>
      <c r="C21" s="259"/>
      <c r="D21" s="259"/>
      <c r="E21" s="259"/>
      <c r="F21" s="259"/>
      <c r="G21" s="259"/>
      <c r="H21" s="259"/>
      <c r="I21" s="259"/>
      <c r="J21" s="228"/>
    </row>
    <row r="22" spans="1:10" s="245" customFormat="1" ht="15">
      <c r="A22" s="260" t="s">
        <v>177</v>
      </c>
      <c r="B22" s="261"/>
      <c r="C22" s="261" t="s">
        <v>178</v>
      </c>
      <c r="D22" s="526" t="s">
        <v>151</v>
      </c>
      <c r="E22" s="527"/>
      <c r="F22" s="527"/>
      <c r="G22" s="528"/>
      <c r="H22" s="261" t="s">
        <v>150</v>
      </c>
      <c r="I22" s="261" t="s">
        <v>179</v>
      </c>
      <c r="J22" s="262" t="s">
        <v>180</v>
      </c>
    </row>
    <row r="23" spans="1:10">
      <c r="A23" s="263"/>
      <c r="B23" s="264"/>
      <c r="C23" s="264"/>
      <c r="D23" s="529"/>
      <c r="E23" s="530"/>
      <c r="F23" s="530"/>
      <c r="G23" s="531"/>
      <c r="H23" s="264"/>
      <c r="I23" s="264"/>
      <c r="J23" s="265"/>
    </row>
    <row r="24" spans="1:10">
      <c r="A24" s="263" t="s">
        <v>181</v>
      </c>
      <c r="B24" s="264"/>
      <c r="C24" s="264">
        <v>123</v>
      </c>
      <c r="D24" s="532">
        <v>20</v>
      </c>
      <c r="E24" s="533"/>
      <c r="F24" s="533"/>
      <c r="G24" s="534"/>
      <c r="H24" s="264">
        <v>13</v>
      </c>
      <c r="I24" s="264">
        <f>C24+D24-H24</f>
        <v>130</v>
      </c>
      <c r="J24" s="266">
        <v>15778164</v>
      </c>
    </row>
    <row r="25" spans="1:10">
      <c r="A25" s="263"/>
      <c r="B25" s="264"/>
      <c r="C25" s="264"/>
      <c r="D25" s="529"/>
      <c r="E25" s="530"/>
      <c r="F25" s="530"/>
      <c r="G25" s="531"/>
      <c r="H25" s="264"/>
      <c r="I25" s="264"/>
      <c r="J25" s="266"/>
    </row>
    <row r="26" spans="1:10" s="245" customFormat="1" ht="15.75" thickBot="1">
      <c r="A26" s="344" t="s">
        <v>182</v>
      </c>
      <c r="B26" s="345"/>
      <c r="C26" s="345">
        <f>SUM(C24:C25)</f>
        <v>123</v>
      </c>
      <c r="D26" s="520">
        <f>+SUM(D23:G25)</f>
        <v>20</v>
      </c>
      <c r="E26" s="521"/>
      <c r="F26" s="521"/>
      <c r="G26" s="522"/>
      <c r="H26" s="345">
        <f t="shared" ref="H26:J26" si="0">SUM(H24:H25)</f>
        <v>13</v>
      </c>
      <c r="I26" s="345">
        <f t="shared" si="0"/>
        <v>130</v>
      </c>
      <c r="J26" s="346">
        <f t="shared" si="0"/>
        <v>15778164</v>
      </c>
    </row>
  </sheetData>
  <mergeCells count="6">
    <mergeCell ref="D26:G26"/>
    <mergeCell ref="A14:J14"/>
    <mergeCell ref="D22:G22"/>
    <mergeCell ref="D23:G23"/>
    <mergeCell ref="D24:G24"/>
    <mergeCell ref="D25:G25"/>
  </mergeCells>
  <pageMargins left="1.8897637795275593"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8:Q118"/>
  <sheetViews>
    <sheetView topLeftCell="A5" zoomScale="75" zoomScaleNormal="75" workbookViewId="0">
      <selection activeCell="L25" sqref="L25"/>
    </sheetView>
  </sheetViews>
  <sheetFormatPr baseColWidth="10" defaultRowHeight="12.75"/>
  <cols>
    <col min="1" max="1" width="15.5" style="188" customWidth="1"/>
    <col min="2" max="2" width="12.375" style="189" customWidth="1"/>
    <col min="3" max="4" width="10.75" style="189" customWidth="1"/>
    <col min="5" max="6" width="3.125" style="189" customWidth="1"/>
    <col min="7" max="7" width="2.875" style="189" customWidth="1"/>
    <col min="8" max="8" width="3.125" style="189" customWidth="1"/>
    <col min="9" max="9" width="12.75" style="189" customWidth="1"/>
    <col min="10" max="10" width="12.25" style="189" customWidth="1"/>
    <col min="11" max="11" width="12.125" style="189" customWidth="1"/>
    <col min="12" max="12" width="12" style="189" customWidth="1"/>
    <col min="13" max="13" width="8.75" style="189" customWidth="1"/>
    <col min="14" max="14" width="12" style="189" bestFit="1" customWidth="1"/>
    <col min="15" max="15" width="10.75" style="189" customWidth="1"/>
    <col min="16" max="16" width="12" style="188" bestFit="1" customWidth="1"/>
    <col min="17" max="16384" width="11" style="188"/>
  </cols>
  <sheetData>
    <row r="8" spans="1:15" ht="15">
      <c r="A8" s="368" t="s">
        <v>0</v>
      </c>
      <c r="B8" s="369"/>
      <c r="C8" s="369"/>
      <c r="D8" s="369"/>
      <c r="E8" s="369"/>
      <c r="F8" s="369"/>
      <c r="G8" s="369"/>
      <c r="H8" s="369"/>
      <c r="I8" s="369"/>
      <c r="J8" s="369"/>
      <c r="K8" s="369"/>
      <c r="L8" s="369"/>
      <c r="M8" s="369"/>
      <c r="N8" s="369"/>
      <c r="O8" s="369"/>
    </row>
    <row r="10" spans="1:15">
      <c r="A10" s="147" t="s">
        <v>1</v>
      </c>
    </row>
    <row r="12" spans="1:15">
      <c r="A12" s="188" t="s">
        <v>136</v>
      </c>
      <c r="L12" s="162" t="s">
        <v>2</v>
      </c>
      <c r="M12" s="148" t="s">
        <v>134</v>
      </c>
    </row>
    <row r="14" spans="1:15">
      <c r="A14" s="188" t="s">
        <v>3</v>
      </c>
      <c r="B14" s="149">
        <v>2022</v>
      </c>
      <c r="D14" s="189" t="s">
        <v>4</v>
      </c>
      <c r="E14" s="150"/>
      <c r="F14" s="150"/>
      <c r="G14" s="150" t="s">
        <v>62</v>
      </c>
      <c r="H14" s="150"/>
    </row>
    <row r="15" spans="1:15" ht="13.5" thickBot="1"/>
    <row r="16" spans="1:15" s="151" customFormat="1" ht="10.5">
      <c r="A16" s="370" t="s">
        <v>5</v>
      </c>
      <c r="B16" s="373" t="s">
        <v>6</v>
      </c>
      <c r="C16" s="360" t="s">
        <v>7</v>
      </c>
      <c r="D16" s="360"/>
      <c r="E16" s="360" t="s">
        <v>8</v>
      </c>
      <c r="F16" s="360"/>
      <c r="G16" s="360"/>
      <c r="H16" s="360"/>
      <c r="I16" s="184" t="s">
        <v>9</v>
      </c>
      <c r="J16" s="373" t="s">
        <v>10</v>
      </c>
      <c r="K16" s="184" t="s">
        <v>11</v>
      </c>
      <c r="L16" s="373" t="s">
        <v>12</v>
      </c>
      <c r="M16" s="184" t="s">
        <v>13</v>
      </c>
      <c r="N16" s="184" t="s">
        <v>14</v>
      </c>
      <c r="O16" s="190" t="s">
        <v>15</v>
      </c>
    </row>
    <row r="17" spans="1:17" s="151" customFormat="1" ht="10.5">
      <c r="A17" s="371"/>
      <c r="B17" s="374"/>
      <c r="C17" s="361" t="s">
        <v>16</v>
      </c>
      <c r="D17" s="361"/>
      <c r="E17" s="361" t="s">
        <v>17</v>
      </c>
      <c r="F17" s="361"/>
      <c r="G17" s="361"/>
      <c r="H17" s="361"/>
      <c r="I17" s="185" t="s">
        <v>18</v>
      </c>
      <c r="J17" s="374"/>
      <c r="K17" s="185" t="s">
        <v>19</v>
      </c>
      <c r="L17" s="374"/>
      <c r="M17" s="185" t="s">
        <v>20</v>
      </c>
      <c r="N17" s="185" t="s">
        <v>21</v>
      </c>
      <c r="O17" s="191" t="s">
        <v>22</v>
      </c>
    </row>
    <row r="18" spans="1:17" s="151" customFormat="1" ht="11.25" thickBot="1">
      <c r="A18" s="372"/>
      <c r="B18" s="375"/>
      <c r="C18" s="192" t="s">
        <v>23</v>
      </c>
      <c r="D18" s="192" t="s">
        <v>24</v>
      </c>
      <c r="E18" s="356" t="s">
        <v>25</v>
      </c>
      <c r="F18" s="356"/>
      <c r="G18" s="356"/>
      <c r="H18" s="356"/>
      <c r="I18" s="193"/>
      <c r="J18" s="375"/>
      <c r="K18" s="193"/>
      <c r="L18" s="375"/>
      <c r="M18" s="193"/>
      <c r="N18" s="193"/>
      <c r="O18" s="194"/>
    </row>
    <row r="19" spans="1:17" s="151" customFormat="1" ht="12.75" customHeight="1">
      <c r="A19" s="152" t="s">
        <v>104</v>
      </c>
      <c r="B19" s="195">
        <v>1197151279.5799999</v>
      </c>
      <c r="C19" s="195">
        <v>131096202.38</v>
      </c>
      <c r="D19" s="196">
        <v>0</v>
      </c>
      <c r="E19" s="357">
        <f>+B19+C19-D19</f>
        <v>1328247481.96</v>
      </c>
      <c r="F19" s="357"/>
      <c r="G19" s="357"/>
      <c r="H19" s="357"/>
      <c r="I19" s="197">
        <v>1058949487.97</v>
      </c>
      <c r="J19" s="197">
        <f>+I19</f>
        <v>1058949487.97</v>
      </c>
      <c r="K19" s="197">
        <f>+J19</f>
        <v>1058949487.97</v>
      </c>
      <c r="L19" s="195">
        <v>1027415569.5599999</v>
      </c>
      <c r="M19" s="195">
        <f t="shared" ref="M19:M25" si="0">+J19-K19</f>
        <v>0</v>
      </c>
      <c r="N19" s="195">
        <f t="shared" ref="N19:N25" si="1">+E19-I19</f>
        <v>269297993.99000001</v>
      </c>
      <c r="O19" s="198">
        <f>+J19-L19</f>
        <v>31533918.410000086</v>
      </c>
    </row>
    <row r="20" spans="1:17" s="151" customFormat="1" ht="10.5">
      <c r="A20" s="152" t="s">
        <v>103</v>
      </c>
      <c r="B20" s="195">
        <v>18900000</v>
      </c>
      <c r="C20" s="195">
        <v>0</v>
      </c>
      <c r="D20" s="196">
        <v>0</v>
      </c>
      <c r="E20" s="357">
        <f t="shared" ref="E20:E26" si="2">+B20+C20-D20</f>
        <v>18900000</v>
      </c>
      <c r="F20" s="357"/>
      <c r="G20" s="357"/>
      <c r="H20" s="357"/>
      <c r="I20" s="197">
        <v>11866954.140000001</v>
      </c>
      <c r="J20" s="197">
        <f>+I20</f>
        <v>11866954.140000001</v>
      </c>
      <c r="K20" s="197">
        <f t="shared" ref="K20:K25" si="3">+J20</f>
        <v>11866954.140000001</v>
      </c>
      <c r="L20" s="195">
        <v>11866954.140000001</v>
      </c>
      <c r="M20" s="195">
        <f t="shared" si="0"/>
        <v>0</v>
      </c>
      <c r="N20" s="195">
        <f t="shared" si="1"/>
        <v>7033045.8599999994</v>
      </c>
      <c r="O20" s="198">
        <f t="shared" ref="O20:O26" si="4">+J20-L20</f>
        <v>0</v>
      </c>
    </row>
    <row r="21" spans="1:17" s="151" customFormat="1" ht="10.5">
      <c r="A21" s="152" t="s">
        <v>105</v>
      </c>
      <c r="B21" s="195">
        <v>77217321.680000007</v>
      </c>
      <c r="C21" s="195">
        <v>30000000</v>
      </c>
      <c r="D21" s="196">
        <v>9500000</v>
      </c>
      <c r="E21" s="357">
        <f t="shared" si="2"/>
        <v>97717321.680000007</v>
      </c>
      <c r="F21" s="357"/>
      <c r="G21" s="357"/>
      <c r="H21" s="357"/>
      <c r="I21" s="197">
        <v>56217430.43</v>
      </c>
      <c r="J21" s="197">
        <v>56211428.600000001</v>
      </c>
      <c r="K21" s="197">
        <f t="shared" si="3"/>
        <v>56211428.600000001</v>
      </c>
      <c r="L21" s="195">
        <v>56211428.600000001</v>
      </c>
      <c r="M21" s="195">
        <f t="shared" si="0"/>
        <v>0</v>
      </c>
      <c r="N21" s="195">
        <f t="shared" si="1"/>
        <v>41499891.250000007</v>
      </c>
      <c r="O21" s="198">
        <f t="shared" si="4"/>
        <v>0</v>
      </c>
    </row>
    <row r="22" spans="1:17" s="151" customFormat="1" ht="10.5">
      <c r="A22" s="152" t="s">
        <v>106</v>
      </c>
      <c r="B22" s="195">
        <v>2700000</v>
      </c>
      <c r="C22" s="195">
        <v>17500000</v>
      </c>
      <c r="D22" s="196">
        <v>0</v>
      </c>
      <c r="E22" s="357">
        <f t="shared" si="2"/>
        <v>20200000</v>
      </c>
      <c r="F22" s="357"/>
      <c r="G22" s="357"/>
      <c r="H22" s="357"/>
      <c r="I22" s="197">
        <v>9916625.7300000004</v>
      </c>
      <c r="J22" s="197">
        <f>+I22</f>
        <v>9916625.7300000004</v>
      </c>
      <c r="K22" s="197">
        <f t="shared" si="3"/>
        <v>9916625.7300000004</v>
      </c>
      <c r="L22" s="195">
        <v>9916625.7300000004</v>
      </c>
      <c r="M22" s="195">
        <f t="shared" si="0"/>
        <v>0</v>
      </c>
      <c r="N22" s="195">
        <f t="shared" si="1"/>
        <v>10283374.27</v>
      </c>
      <c r="O22" s="198">
        <f t="shared" si="4"/>
        <v>0</v>
      </c>
    </row>
    <row r="23" spans="1:17" s="151" customFormat="1" ht="10.5">
      <c r="A23" s="152" t="s">
        <v>142</v>
      </c>
      <c r="B23" s="195">
        <v>0</v>
      </c>
      <c r="C23" s="195">
        <v>0</v>
      </c>
      <c r="D23" s="196">
        <v>0</v>
      </c>
      <c r="E23" s="357">
        <f t="shared" si="2"/>
        <v>0</v>
      </c>
      <c r="F23" s="357"/>
      <c r="G23" s="357"/>
      <c r="H23" s="357"/>
      <c r="I23" s="197">
        <v>0</v>
      </c>
      <c r="J23" s="197">
        <f t="shared" ref="J23:J25" si="5">+I23</f>
        <v>0</v>
      </c>
      <c r="K23" s="197">
        <f t="shared" si="3"/>
        <v>0</v>
      </c>
      <c r="L23" s="195">
        <v>0</v>
      </c>
      <c r="M23" s="195">
        <f t="shared" si="0"/>
        <v>0</v>
      </c>
      <c r="N23" s="195">
        <f t="shared" si="1"/>
        <v>0</v>
      </c>
      <c r="O23" s="198">
        <f t="shared" si="4"/>
        <v>0</v>
      </c>
    </row>
    <row r="24" spans="1:17" s="151" customFormat="1" ht="10.5">
      <c r="A24" s="152" t="s">
        <v>137</v>
      </c>
      <c r="B24" s="195">
        <v>46313.32</v>
      </c>
      <c r="C24" s="195">
        <v>0</v>
      </c>
      <c r="D24" s="196">
        <v>0</v>
      </c>
      <c r="E24" s="357">
        <f t="shared" si="2"/>
        <v>46313.32</v>
      </c>
      <c r="F24" s="357"/>
      <c r="G24" s="357"/>
      <c r="H24" s="357"/>
      <c r="I24" s="197">
        <v>0</v>
      </c>
      <c r="J24" s="197">
        <f t="shared" si="5"/>
        <v>0</v>
      </c>
      <c r="K24" s="197">
        <f t="shared" si="3"/>
        <v>0</v>
      </c>
      <c r="L24" s="195">
        <v>0</v>
      </c>
      <c r="M24" s="195">
        <f t="shared" si="0"/>
        <v>0</v>
      </c>
      <c r="N24" s="195">
        <f t="shared" si="1"/>
        <v>46313.32</v>
      </c>
      <c r="O24" s="198">
        <f t="shared" si="4"/>
        <v>0</v>
      </c>
      <c r="Q24" s="162"/>
    </row>
    <row r="25" spans="1:17" s="151" customFormat="1" ht="10.5">
      <c r="A25" s="152" t="s">
        <v>107</v>
      </c>
      <c r="B25" s="195">
        <v>0</v>
      </c>
      <c r="C25" s="195">
        <v>0</v>
      </c>
      <c r="D25" s="196">
        <v>0</v>
      </c>
      <c r="E25" s="357">
        <f t="shared" si="2"/>
        <v>0</v>
      </c>
      <c r="F25" s="357"/>
      <c r="G25" s="357"/>
      <c r="H25" s="357"/>
      <c r="I25" s="197">
        <v>2895437.69</v>
      </c>
      <c r="J25" s="197">
        <f t="shared" si="5"/>
        <v>2895437.69</v>
      </c>
      <c r="K25" s="197">
        <f t="shared" si="3"/>
        <v>2895437.69</v>
      </c>
      <c r="L25" s="195">
        <v>2895437.69</v>
      </c>
      <c r="M25" s="195">
        <f t="shared" si="0"/>
        <v>0</v>
      </c>
      <c r="N25" s="195">
        <f t="shared" si="1"/>
        <v>-2895437.69</v>
      </c>
      <c r="O25" s="198">
        <f t="shared" si="4"/>
        <v>0</v>
      </c>
      <c r="P25" s="162"/>
    </row>
    <row r="26" spans="1:17" s="151" customFormat="1" ht="10.5">
      <c r="A26" s="153"/>
      <c r="B26" s="195"/>
      <c r="C26" s="195">
        <v>0</v>
      </c>
      <c r="D26" s="196">
        <v>0</v>
      </c>
      <c r="E26" s="357">
        <f t="shared" si="2"/>
        <v>0</v>
      </c>
      <c r="F26" s="357"/>
      <c r="G26" s="357"/>
      <c r="H26" s="357"/>
      <c r="I26" s="197"/>
      <c r="J26" s="195"/>
      <c r="K26" s="216"/>
      <c r="L26" s="195"/>
      <c r="M26" s="195"/>
      <c r="N26" s="195"/>
      <c r="O26" s="198">
        <f t="shared" si="4"/>
        <v>0</v>
      </c>
      <c r="P26" s="162"/>
    </row>
    <row r="27" spans="1:17" s="151" customFormat="1" ht="10.5">
      <c r="A27" s="154" t="s">
        <v>26</v>
      </c>
      <c r="B27" s="232">
        <f>SUM(B19:B26)</f>
        <v>1296014914.5799999</v>
      </c>
      <c r="C27" s="232">
        <f>SUM(C19:C26)</f>
        <v>178596202.38</v>
      </c>
      <c r="D27" s="199">
        <f>SUM(D19:D26)</f>
        <v>9500000</v>
      </c>
      <c r="E27" s="366">
        <f>SUM(E19:E26)</f>
        <v>1465111116.96</v>
      </c>
      <c r="F27" s="366"/>
      <c r="G27" s="366"/>
      <c r="H27" s="366"/>
      <c r="I27" s="200">
        <f t="shared" ref="I27:O27" si="6">SUM(I19:I26)</f>
        <v>1139845935.96</v>
      </c>
      <c r="J27" s="232">
        <f t="shared" si="6"/>
        <v>1139839934.1300001</v>
      </c>
      <c r="K27" s="232">
        <f t="shared" si="6"/>
        <v>1139839934.1300001</v>
      </c>
      <c r="L27" s="232">
        <f t="shared" si="6"/>
        <v>1108306015.72</v>
      </c>
      <c r="M27" s="232">
        <f t="shared" si="6"/>
        <v>0</v>
      </c>
      <c r="N27" s="232">
        <f t="shared" si="6"/>
        <v>325265181</v>
      </c>
      <c r="O27" s="201">
        <f t="shared" si="6"/>
        <v>31533918.410000086</v>
      </c>
      <c r="P27" s="155"/>
    </row>
    <row r="28" spans="1:17" s="151" customFormat="1" ht="11.25" thickBot="1">
      <c r="A28" s="156"/>
      <c r="B28" s="202"/>
      <c r="C28" s="202"/>
      <c r="D28" s="203"/>
      <c r="E28" s="367"/>
      <c r="F28" s="367"/>
      <c r="G28" s="367"/>
      <c r="H28" s="367"/>
      <c r="I28" s="204"/>
      <c r="J28" s="202"/>
      <c r="K28" s="202"/>
      <c r="L28" s="202"/>
      <c r="M28" s="202"/>
      <c r="N28" s="202"/>
      <c r="O28" s="205"/>
    </row>
    <row r="29" spans="1:17" s="151" customFormat="1" ht="10.5">
      <c r="A29" s="157"/>
      <c r="B29" s="187"/>
      <c r="C29" s="187"/>
      <c r="D29" s="187"/>
      <c r="E29" s="364"/>
      <c r="F29" s="364"/>
      <c r="G29" s="364"/>
      <c r="H29" s="364"/>
      <c r="I29" s="187"/>
      <c r="J29" s="187"/>
      <c r="K29" s="187"/>
      <c r="L29" s="187"/>
      <c r="M29" s="187"/>
      <c r="N29" s="187"/>
      <c r="O29" s="187"/>
    </row>
    <row r="30" spans="1:17" s="151" customFormat="1" ht="11.25">
      <c r="A30" s="363"/>
      <c r="B30" s="363"/>
      <c r="C30" s="363"/>
      <c r="D30" s="363"/>
      <c r="E30" s="363"/>
      <c r="F30" s="363"/>
      <c r="G30" s="363"/>
      <c r="H30" s="363"/>
      <c r="I30" s="363"/>
      <c r="J30" s="363"/>
      <c r="K30" s="363"/>
      <c r="L30" s="363"/>
      <c r="M30" s="187"/>
      <c r="N30" s="187"/>
      <c r="O30" s="187"/>
    </row>
    <row r="31" spans="1:17" s="160" customFormat="1" ht="21" customHeight="1">
      <c r="A31" s="158"/>
      <c r="B31" s="233"/>
      <c r="C31" s="159"/>
      <c r="D31" s="376"/>
      <c r="E31" s="376"/>
      <c r="F31" s="376"/>
      <c r="G31" s="376"/>
      <c r="H31" s="377"/>
      <c r="I31" s="377"/>
      <c r="J31" s="159"/>
      <c r="K31" s="186"/>
      <c r="L31" s="365"/>
      <c r="M31" s="359"/>
      <c r="N31" s="234"/>
      <c r="O31" s="159"/>
      <c r="Q31" s="159"/>
    </row>
    <row r="32" spans="1:17" s="160" customFormat="1" ht="9" customHeight="1">
      <c r="A32" s="158"/>
      <c r="B32" s="183"/>
      <c r="C32" s="159"/>
      <c r="D32" s="358"/>
      <c r="E32" s="358"/>
      <c r="F32" s="358"/>
      <c r="G32" s="358"/>
      <c r="H32" s="362"/>
      <c r="I32" s="362"/>
      <c r="J32" s="159"/>
      <c r="K32" s="186"/>
      <c r="L32" s="358"/>
      <c r="M32" s="359"/>
      <c r="N32" s="159"/>
      <c r="O32" s="159"/>
    </row>
    <row r="33" spans="1:15" s="160" customFormat="1" ht="9.75" customHeight="1">
      <c r="A33" s="158"/>
      <c r="B33" s="183"/>
      <c r="C33" s="159"/>
      <c r="D33" s="358"/>
      <c r="E33" s="358"/>
      <c r="F33" s="358"/>
      <c r="G33" s="358"/>
      <c r="H33" s="362"/>
      <c r="I33" s="362"/>
      <c r="J33" s="159"/>
      <c r="K33" s="186"/>
      <c r="L33" s="358"/>
      <c r="M33" s="359"/>
      <c r="N33" s="159"/>
      <c r="O33" s="159"/>
    </row>
    <row r="34" spans="1:15" s="151" customFormat="1" ht="10.5">
      <c r="A34" s="157"/>
      <c r="B34" s="187"/>
      <c r="C34" s="187"/>
      <c r="D34" s="187"/>
      <c r="E34" s="364"/>
      <c r="F34" s="364"/>
      <c r="G34" s="364"/>
      <c r="H34" s="364"/>
      <c r="I34" s="187"/>
      <c r="J34" s="187"/>
      <c r="K34" s="187"/>
      <c r="L34" s="187"/>
      <c r="M34" s="187"/>
      <c r="N34" s="187"/>
      <c r="O34" s="187"/>
    </row>
    <row r="35" spans="1:15" s="151" customFormat="1" ht="10.5">
      <c r="A35" s="157"/>
      <c r="B35" s="187"/>
      <c r="C35" s="187"/>
      <c r="D35" s="187"/>
      <c r="E35" s="364"/>
      <c r="F35" s="364"/>
      <c r="G35" s="364"/>
      <c r="H35" s="364"/>
      <c r="I35" s="187"/>
      <c r="J35" s="187"/>
      <c r="K35" s="187"/>
      <c r="L35" s="187"/>
      <c r="M35" s="187"/>
      <c r="N35" s="187"/>
      <c r="O35" s="187"/>
    </row>
    <row r="36" spans="1:15" s="151" customFormat="1" ht="10.5">
      <c r="A36" s="157"/>
      <c r="B36" s="187"/>
      <c r="C36" s="187"/>
      <c r="D36" s="187"/>
      <c r="E36" s="364"/>
      <c r="F36" s="364"/>
      <c r="G36" s="364"/>
      <c r="H36" s="364"/>
      <c r="I36" s="187"/>
      <c r="J36" s="187"/>
      <c r="K36" s="187"/>
      <c r="L36" s="187"/>
      <c r="M36" s="187"/>
      <c r="N36" s="187"/>
      <c r="O36" s="187"/>
    </row>
    <row r="37" spans="1:15" s="151" customFormat="1" ht="10.5">
      <c r="A37" s="157"/>
      <c r="B37" s="187"/>
      <c r="C37" s="187"/>
      <c r="D37" s="187"/>
      <c r="E37" s="364"/>
      <c r="F37" s="364"/>
      <c r="G37" s="364"/>
      <c r="H37" s="364"/>
      <c r="I37" s="187"/>
      <c r="J37" s="187"/>
      <c r="K37" s="187"/>
      <c r="L37" s="187"/>
      <c r="M37" s="187"/>
      <c r="N37" s="187"/>
      <c r="O37" s="187"/>
    </row>
    <row r="38" spans="1:15" s="151" customFormat="1" ht="10.5">
      <c r="A38" s="157"/>
      <c r="B38" s="187"/>
      <c r="C38" s="187"/>
      <c r="D38" s="187"/>
      <c r="E38" s="364"/>
      <c r="F38" s="364"/>
      <c r="G38" s="364"/>
      <c r="H38" s="364"/>
      <c r="I38" s="187"/>
      <c r="J38" s="187"/>
      <c r="K38" s="187"/>
      <c r="L38" s="187"/>
      <c r="M38" s="187"/>
      <c r="N38" s="187"/>
      <c r="O38" s="187"/>
    </row>
    <row r="39" spans="1:15" s="151" customFormat="1" ht="10.5">
      <c r="A39" s="157"/>
      <c r="B39" s="187"/>
      <c r="C39" s="187"/>
      <c r="D39" s="187"/>
      <c r="E39" s="364"/>
      <c r="F39" s="364"/>
      <c r="G39" s="364"/>
      <c r="H39" s="364"/>
      <c r="I39" s="187"/>
      <c r="J39" s="187"/>
      <c r="K39" s="187"/>
      <c r="L39" s="187"/>
      <c r="M39" s="187"/>
      <c r="N39" s="187"/>
      <c r="O39" s="187"/>
    </row>
    <row r="40" spans="1:15" s="151" customFormat="1" ht="10.5">
      <c r="A40" s="157"/>
      <c r="B40" s="187"/>
      <c r="C40" s="187"/>
      <c r="D40" s="187"/>
      <c r="E40" s="364"/>
      <c r="F40" s="364"/>
      <c r="G40" s="364"/>
      <c r="H40" s="364"/>
      <c r="I40" s="187"/>
      <c r="J40" s="187"/>
      <c r="K40" s="187"/>
      <c r="L40" s="187"/>
      <c r="M40" s="187"/>
      <c r="N40" s="187"/>
      <c r="O40" s="187"/>
    </row>
    <row r="41" spans="1:15" s="151" customFormat="1" ht="10.5">
      <c r="A41" s="157"/>
      <c r="B41" s="187"/>
      <c r="C41" s="187"/>
      <c r="D41" s="187"/>
      <c r="E41" s="364"/>
      <c r="F41" s="364"/>
      <c r="G41" s="364"/>
      <c r="H41" s="364"/>
      <c r="I41" s="187"/>
      <c r="J41" s="187"/>
      <c r="K41" s="187"/>
      <c r="L41" s="187"/>
      <c r="M41" s="187"/>
      <c r="N41" s="187"/>
      <c r="O41" s="187"/>
    </row>
    <row r="42" spans="1:15" s="151" customFormat="1" ht="10.5">
      <c r="A42" s="161"/>
      <c r="B42" s="187"/>
      <c r="C42" s="187"/>
      <c r="D42" s="187"/>
      <c r="E42" s="364"/>
      <c r="F42" s="364"/>
      <c r="G42" s="364"/>
      <c r="H42" s="364"/>
      <c r="I42" s="187"/>
      <c r="J42" s="187"/>
      <c r="K42" s="187"/>
      <c r="L42" s="187"/>
      <c r="M42" s="187"/>
      <c r="N42" s="187"/>
      <c r="O42" s="187"/>
    </row>
    <row r="43" spans="1:15" s="151" customFormat="1" ht="10.5">
      <c r="A43" s="161"/>
      <c r="B43" s="187"/>
      <c r="C43" s="187"/>
      <c r="D43" s="187"/>
      <c r="E43" s="364"/>
      <c r="F43" s="364"/>
      <c r="G43" s="364"/>
      <c r="H43" s="364"/>
      <c r="I43" s="187"/>
      <c r="J43" s="187"/>
      <c r="K43" s="187"/>
      <c r="L43" s="187"/>
      <c r="M43" s="187"/>
      <c r="N43" s="187"/>
      <c r="O43" s="187"/>
    </row>
    <row r="44" spans="1:15" s="151" customFormat="1" ht="10.5">
      <c r="A44" s="161"/>
      <c r="B44" s="187"/>
      <c r="C44" s="187"/>
      <c r="D44" s="187"/>
      <c r="E44" s="364"/>
      <c r="F44" s="364"/>
      <c r="G44" s="364"/>
      <c r="H44" s="364"/>
      <c r="I44" s="187"/>
      <c r="J44" s="187"/>
      <c r="K44" s="187"/>
      <c r="L44" s="187"/>
      <c r="M44" s="187"/>
      <c r="N44" s="187"/>
      <c r="O44" s="187"/>
    </row>
    <row r="45" spans="1:15" s="151" customFormat="1" ht="10.5">
      <c r="A45" s="161"/>
      <c r="B45" s="187"/>
      <c r="C45" s="187"/>
      <c r="D45" s="187"/>
      <c r="E45" s="187"/>
      <c r="F45" s="187"/>
      <c r="G45" s="187"/>
      <c r="H45" s="187"/>
      <c r="I45" s="187"/>
      <c r="J45" s="187"/>
      <c r="K45" s="187"/>
      <c r="L45" s="187"/>
      <c r="M45" s="187"/>
      <c r="N45" s="187"/>
      <c r="O45" s="187"/>
    </row>
    <row r="46" spans="1:15" s="151" customFormat="1" ht="10.5">
      <c r="A46" s="161"/>
      <c r="B46" s="187"/>
      <c r="C46" s="187"/>
      <c r="D46" s="187"/>
      <c r="E46" s="187"/>
      <c r="F46" s="187"/>
      <c r="G46" s="187"/>
      <c r="H46" s="187"/>
      <c r="I46" s="187"/>
      <c r="J46" s="187"/>
      <c r="K46" s="187"/>
      <c r="L46" s="187"/>
      <c r="M46" s="187"/>
      <c r="N46" s="187"/>
      <c r="O46" s="187"/>
    </row>
    <row r="47" spans="1:15" s="151" customFormat="1" ht="10.5">
      <c r="A47" s="161"/>
      <c r="B47" s="187"/>
      <c r="C47" s="187"/>
      <c r="D47" s="187"/>
      <c r="E47" s="187"/>
      <c r="F47" s="187"/>
      <c r="G47" s="187"/>
      <c r="H47" s="187"/>
      <c r="I47" s="187"/>
      <c r="J47" s="187"/>
      <c r="K47" s="187"/>
      <c r="L47" s="187"/>
      <c r="M47" s="187"/>
      <c r="N47" s="187"/>
      <c r="O47" s="187"/>
    </row>
    <row r="48" spans="1:15" s="151" customFormat="1" ht="10.5">
      <c r="A48" s="161"/>
      <c r="B48" s="187"/>
      <c r="C48" s="187"/>
      <c r="D48" s="187"/>
      <c r="E48" s="187"/>
      <c r="F48" s="187"/>
      <c r="G48" s="187"/>
      <c r="H48" s="187"/>
      <c r="I48" s="187"/>
      <c r="J48" s="187"/>
      <c r="K48" s="187"/>
      <c r="L48" s="187"/>
      <c r="M48" s="187"/>
      <c r="N48" s="187"/>
      <c r="O48" s="187"/>
    </row>
    <row r="49" spans="1:15" s="151" customFormat="1" ht="10.5">
      <c r="A49" s="161"/>
      <c r="B49" s="187"/>
      <c r="C49" s="187"/>
      <c r="D49" s="187"/>
      <c r="E49" s="187"/>
      <c r="F49" s="187"/>
      <c r="G49" s="187"/>
      <c r="H49" s="187"/>
      <c r="I49" s="187"/>
      <c r="J49" s="187"/>
      <c r="K49" s="187"/>
      <c r="L49" s="187"/>
      <c r="M49" s="187"/>
      <c r="N49" s="187"/>
      <c r="O49" s="187"/>
    </row>
    <row r="50" spans="1:15" s="151" customFormat="1" ht="10.5">
      <c r="A50" s="161"/>
      <c r="B50" s="187"/>
      <c r="C50" s="187"/>
      <c r="D50" s="187"/>
      <c r="E50" s="187"/>
      <c r="F50" s="187"/>
      <c r="G50" s="187"/>
      <c r="H50" s="187"/>
      <c r="I50" s="187"/>
      <c r="J50" s="187"/>
      <c r="K50" s="187"/>
      <c r="L50" s="187"/>
      <c r="M50" s="187"/>
      <c r="N50" s="187"/>
      <c r="O50" s="187"/>
    </row>
    <row r="51" spans="1:15" s="151" customFormat="1" ht="10.5">
      <c r="A51" s="161"/>
      <c r="B51" s="187"/>
      <c r="C51" s="187"/>
      <c r="D51" s="187"/>
      <c r="E51" s="187"/>
      <c r="F51" s="187"/>
      <c r="G51" s="187"/>
      <c r="H51" s="187"/>
      <c r="I51" s="187"/>
      <c r="J51" s="187"/>
      <c r="K51" s="187"/>
      <c r="L51" s="187"/>
      <c r="M51" s="187"/>
      <c r="N51" s="187"/>
      <c r="O51" s="187"/>
    </row>
    <row r="52" spans="1:15" s="151" customFormat="1" ht="10.5">
      <c r="A52" s="161"/>
      <c r="B52" s="187"/>
      <c r="C52" s="187"/>
      <c r="D52" s="187"/>
      <c r="E52" s="187"/>
      <c r="F52" s="187"/>
      <c r="G52" s="187"/>
      <c r="H52" s="187"/>
      <c r="I52" s="187"/>
      <c r="J52" s="187"/>
      <c r="K52" s="187"/>
      <c r="L52" s="187"/>
      <c r="M52" s="187"/>
      <c r="N52" s="187"/>
      <c r="O52" s="187"/>
    </row>
    <row r="53" spans="1:15" s="151" customFormat="1" ht="10.5">
      <c r="A53" s="161"/>
      <c r="B53" s="187"/>
      <c r="C53" s="187"/>
      <c r="D53" s="187"/>
      <c r="E53" s="187"/>
      <c r="F53" s="187"/>
      <c r="G53" s="187"/>
      <c r="H53" s="187"/>
      <c r="I53" s="187"/>
      <c r="J53" s="187"/>
      <c r="K53" s="187"/>
      <c r="L53" s="187"/>
      <c r="M53" s="187"/>
      <c r="N53" s="187"/>
      <c r="O53" s="187"/>
    </row>
    <row r="54" spans="1:15" s="151" customFormat="1" ht="10.5">
      <c r="A54" s="161"/>
      <c r="B54" s="187"/>
      <c r="C54" s="187"/>
      <c r="D54" s="187"/>
      <c r="E54" s="187"/>
      <c r="F54" s="187"/>
      <c r="G54" s="187"/>
      <c r="H54" s="187"/>
      <c r="I54" s="187"/>
      <c r="J54" s="187"/>
      <c r="K54" s="187"/>
      <c r="L54" s="187"/>
      <c r="M54" s="187"/>
      <c r="N54" s="187"/>
      <c r="O54" s="187"/>
    </row>
    <row r="55" spans="1:15" s="151" customFormat="1" ht="10.5">
      <c r="A55" s="161"/>
      <c r="B55" s="187"/>
      <c r="C55" s="187"/>
      <c r="D55" s="187"/>
      <c r="E55" s="187"/>
      <c r="F55" s="187"/>
      <c r="G55" s="187"/>
      <c r="H55" s="187"/>
      <c r="I55" s="187"/>
      <c r="J55" s="187"/>
      <c r="K55" s="187"/>
      <c r="L55" s="187"/>
      <c r="M55" s="187"/>
      <c r="N55" s="187"/>
      <c r="O55" s="187"/>
    </row>
    <row r="56" spans="1:15" s="151" customFormat="1" ht="10.5">
      <c r="A56" s="161"/>
      <c r="B56" s="187"/>
      <c r="C56" s="187"/>
      <c r="D56" s="187"/>
      <c r="E56" s="187"/>
      <c r="F56" s="187"/>
      <c r="G56" s="187"/>
      <c r="H56" s="187"/>
      <c r="I56" s="187"/>
      <c r="J56" s="187"/>
      <c r="K56" s="187"/>
      <c r="L56" s="187"/>
      <c r="M56" s="187"/>
      <c r="N56" s="187"/>
      <c r="O56" s="187"/>
    </row>
    <row r="57" spans="1:15" s="151" customFormat="1" ht="10.5">
      <c r="B57" s="187"/>
      <c r="C57" s="187"/>
      <c r="D57" s="187"/>
      <c r="E57" s="187"/>
      <c r="F57" s="187"/>
      <c r="G57" s="187"/>
      <c r="H57" s="187"/>
      <c r="I57" s="187"/>
      <c r="J57" s="187"/>
      <c r="K57" s="187"/>
      <c r="L57" s="187"/>
      <c r="M57" s="187"/>
      <c r="N57" s="187"/>
      <c r="O57" s="187"/>
    </row>
    <row r="58" spans="1:15" s="151" customFormat="1" ht="10.5">
      <c r="B58" s="187"/>
      <c r="C58" s="187"/>
      <c r="D58" s="187"/>
      <c r="E58" s="187"/>
      <c r="F58" s="187"/>
      <c r="G58" s="187"/>
      <c r="H58" s="187"/>
      <c r="I58" s="187"/>
      <c r="J58" s="187"/>
      <c r="K58" s="187"/>
      <c r="L58" s="187"/>
      <c r="M58" s="187"/>
      <c r="N58" s="187"/>
      <c r="O58" s="187"/>
    </row>
    <row r="59" spans="1:15" s="151" customFormat="1" ht="10.5">
      <c r="B59" s="187"/>
      <c r="C59" s="187"/>
      <c r="D59" s="187"/>
      <c r="E59" s="187"/>
      <c r="F59" s="187"/>
      <c r="G59" s="187"/>
      <c r="H59" s="187"/>
      <c r="I59" s="187"/>
      <c r="J59" s="187"/>
      <c r="K59" s="187"/>
      <c r="L59" s="187"/>
      <c r="M59" s="187"/>
      <c r="N59" s="187"/>
      <c r="O59" s="187"/>
    </row>
    <row r="60" spans="1:15" s="151" customFormat="1" ht="10.5">
      <c r="B60" s="187"/>
      <c r="C60" s="187"/>
      <c r="D60" s="187"/>
      <c r="E60" s="187"/>
      <c r="F60" s="187"/>
      <c r="G60" s="187"/>
      <c r="H60" s="187"/>
      <c r="I60" s="187"/>
      <c r="J60" s="187"/>
      <c r="K60" s="187"/>
      <c r="L60" s="187"/>
      <c r="M60" s="187"/>
      <c r="N60" s="187"/>
      <c r="O60" s="187"/>
    </row>
    <row r="61" spans="1:15" s="151" customFormat="1" ht="10.5">
      <c r="B61" s="187"/>
      <c r="C61" s="187"/>
      <c r="D61" s="187"/>
      <c r="E61" s="187"/>
      <c r="F61" s="187"/>
      <c r="G61" s="187"/>
      <c r="H61" s="187"/>
      <c r="I61" s="187"/>
      <c r="J61" s="187"/>
      <c r="K61" s="187"/>
      <c r="L61" s="187"/>
      <c r="M61" s="187"/>
      <c r="N61" s="187"/>
      <c r="O61" s="187"/>
    </row>
    <row r="62" spans="1:15" s="151" customFormat="1" ht="10.5">
      <c r="B62" s="187"/>
      <c r="C62" s="187"/>
      <c r="D62" s="187"/>
      <c r="E62" s="187"/>
      <c r="F62" s="187"/>
      <c r="G62" s="187"/>
      <c r="H62" s="187"/>
      <c r="I62" s="187"/>
      <c r="J62" s="187"/>
      <c r="K62" s="187"/>
      <c r="L62" s="187"/>
      <c r="M62" s="187"/>
      <c r="N62" s="187"/>
      <c r="O62" s="187"/>
    </row>
    <row r="63" spans="1:15" s="151" customFormat="1" ht="10.5">
      <c r="B63" s="187"/>
      <c r="C63" s="187"/>
      <c r="D63" s="187"/>
      <c r="E63" s="187"/>
      <c r="F63" s="187"/>
      <c r="G63" s="187"/>
      <c r="H63" s="187"/>
      <c r="I63" s="187"/>
      <c r="J63" s="187"/>
      <c r="K63" s="187"/>
      <c r="L63" s="187"/>
      <c r="M63" s="187"/>
      <c r="N63" s="187"/>
      <c r="O63" s="187"/>
    </row>
    <row r="64" spans="1:15" s="151" customFormat="1" ht="10.5">
      <c r="B64" s="187"/>
      <c r="C64" s="187"/>
      <c r="D64" s="187"/>
      <c r="E64" s="187"/>
      <c r="F64" s="187"/>
      <c r="G64" s="187"/>
      <c r="H64" s="187"/>
      <c r="I64" s="187"/>
      <c r="J64" s="187"/>
      <c r="K64" s="187"/>
      <c r="L64" s="187"/>
      <c r="M64" s="187"/>
      <c r="N64" s="187"/>
      <c r="O64" s="187"/>
    </row>
    <row r="65" spans="2:15" s="151" customFormat="1" ht="10.5">
      <c r="B65" s="187"/>
      <c r="C65" s="187"/>
      <c r="D65" s="187"/>
      <c r="E65" s="187"/>
      <c r="F65" s="187"/>
      <c r="G65" s="187"/>
      <c r="H65" s="187"/>
      <c r="I65" s="187"/>
      <c r="J65" s="187"/>
      <c r="K65" s="187"/>
      <c r="L65" s="187"/>
      <c r="M65" s="187"/>
      <c r="N65" s="187"/>
      <c r="O65" s="187"/>
    </row>
    <row r="66" spans="2:15" s="151" customFormat="1" ht="10.5">
      <c r="B66" s="162"/>
      <c r="C66" s="162"/>
      <c r="D66" s="162"/>
      <c r="E66" s="162"/>
      <c r="F66" s="162"/>
      <c r="G66" s="162"/>
      <c r="H66" s="162"/>
      <c r="I66" s="162"/>
      <c r="J66" s="162"/>
      <c r="K66" s="162"/>
      <c r="L66" s="162"/>
      <c r="M66" s="162"/>
      <c r="N66" s="162"/>
      <c r="O66" s="162"/>
    </row>
    <row r="67" spans="2:15" s="151" customFormat="1" ht="10.5">
      <c r="B67" s="162"/>
      <c r="C67" s="162"/>
      <c r="D67" s="162"/>
      <c r="E67" s="162"/>
      <c r="F67" s="162"/>
      <c r="G67" s="162"/>
      <c r="H67" s="162"/>
      <c r="I67" s="162"/>
      <c r="J67" s="162"/>
      <c r="K67" s="162"/>
      <c r="L67" s="162"/>
      <c r="M67" s="162"/>
      <c r="N67" s="162"/>
      <c r="O67" s="162"/>
    </row>
    <row r="68" spans="2:15" s="151" customFormat="1" ht="10.5">
      <c r="B68" s="162"/>
      <c r="C68" s="162"/>
      <c r="D68" s="162"/>
      <c r="E68" s="162"/>
      <c r="F68" s="162"/>
      <c r="G68" s="162"/>
      <c r="H68" s="162"/>
      <c r="I68" s="162"/>
      <c r="J68" s="162"/>
      <c r="K68" s="162"/>
      <c r="L68" s="162"/>
      <c r="M68" s="162"/>
      <c r="N68" s="162"/>
      <c r="O68" s="162"/>
    </row>
    <row r="69" spans="2:15" s="151" customFormat="1" ht="10.5">
      <c r="B69" s="162"/>
      <c r="C69" s="162"/>
      <c r="D69" s="162"/>
      <c r="E69" s="162"/>
      <c r="F69" s="162"/>
      <c r="G69" s="162"/>
      <c r="H69" s="162"/>
      <c r="I69" s="162"/>
      <c r="J69" s="162"/>
      <c r="K69" s="162"/>
      <c r="L69" s="162"/>
      <c r="M69" s="162"/>
      <c r="N69" s="162"/>
      <c r="O69" s="162"/>
    </row>
    <row r="70" spans="2:15" s="151" customFormat="1" ht="10.5">
      <c r="B70" s="162"/>
      <c r="C70" s="162"/>
      <c r="D70" s="162"/>
      <c r="E70" s="162"/>
      <c r="F70" s="162"/>
      <c r="G70" s="162"/>
      <c r="H70" s="162"/>
      <c r="I70" s="162"/>
      <c r="J70" s="162"/>
      <c r="K70" s="162"/>
      <c r="L70" s="162"/>
      <c r="M70" s="162"/>
      <c r="N70" s="162"/>
      <c r="O70" s="162"/>
    </row>
    <row r="71" spans="2:15" s="151" customFormat="1" ht="10.5">
      <c r="B71" s="162"/>
      <c r="C71" s="162"/>
      <c r="D71" s="162"/>
      <c r="E71" s="162"/>
      <c r="F71" s="162"/>
      <c r="G71" s="162"/>
      <c r="H71" s="162"/>
      <c r="I71" s="162"/>
      <c r="J71" s="162"/>
      <c r="K71" s="162"/>
      <c r="L71" s="162"/>
      <c r="M71" s="162"/>
      <c r="N71" s="162"/>
      <c r="O71" s="162"/>
    </row>
    <row r="72" spans="2:15" s="151" customFormat="1" ht="10.5">
      <c r="B72" s="162"/>
      <c r="C72" s="162"/>
      <c r="D72" s="162"/>
      <c r="E72" s="162"/>
      <c r="F72" s="162"/>
      <c r="G72" s="162"/>
      <c r="H72" s="162"/>
      <c r="I72" s="162"/>
      <c r="J72" s="162"/>
      <c r="K72" s="162"/>
      <c r="L72" s="162"/>
      <c r="M72" s="162"/>
      <c r="N72" s="162"/>
      <c r="O72" s="162"/>
    </row>
    <row r="73" spans="2:15" s="151" customFormat="1" ht="10.5">
      <c r="B73" s="162"/>
      <c r="C73" s="162"/>
      <c r="D73" s="162"/>
      <c r="E73" s="162"/>
      <c r="F73" s="162"/>
      <c r="G73" s="162"/>
      <c r="H73" s="162"/>
      <c r="I73" s="162"/>
      <c r="J73" s="162"/>
      <c r="K73" s="162"/>
      <c r="L73" s="162"/>
      <c r="M73" s="162"/>
      <c r="N73" s="162"/>
      <c r="O73" s="162"/>
    </row>
    <row r="74" spans="2:15" s="151" customFormat="1" ht="10.5">
      <c r="B74" s="162"/>
      <c r="C74" s="162"/>
      <c r="D74" s="162"/>
      <c r="E74" s="162"/>
      <c r="F74" s="162"/>
      <c r="G74" s="162"/>
      <c r="H74" s="162"/>
      <c r="I74" s="162"/>
      <c r="J74" s="162"/>
      <c r="K74" s="162"/>
      <c r="L74" s="162"/>
      <c r="M74" s="162"/>
      <c r="N74" s="162"/>
      <c r="O74" s="162"/>
    </row>
    <row r="75" spans="2:15" s="151" customFormat="1" ht="10.5">
      <c r="B75" s="162"/>
      <c r="C75" s="162"/>
      <c r="D75" s="162"/>
      <c r="E75" s="162"/>
      <c r="F75" s="162"/>
      <c r="G75" s="162"/>
      <c r="H75" s="162"/>
      <c r="I75" s="162"/>
      <c r="J75" s="162"/>
      <c r="K75" s="162"/>
      <c r="L75" s="162"/>
      <c r="M75" s="162"/>
      <c r="N75" s="162"/>
      <c r="O75" s="162"/>
    </row>
    <row r="76" spans="2:15" s="151" customFormat="1" ht="10.5">
      <c r="B76" s="162"/>
      <c r="C76" s="162"/>
      <c r="D76" s="162"/>
      <c r="E76" s="162"/>
      <c r="F76" s="162"/>
      <c r="G76" s="162"/>
      <c r="H76" s="162"/>
      <c r="I76" s="162"/>
      <c r="J76" s="162"/>
      <c r="K76" s="162"/>
      <c r="L76" s="162"/>
      <c r="M76" s="162"/>
      <c r="N76" s="162"/>
      <c r="O76" s="162"/>
    </row>
    <row r="77" spans="2:15" s="151" customFormat="1" ht="10.5">
      <c r="B77" s="162"/>
      <c r="C77" s="162"/>
      <c r="D77" s="162"/>
      <c r="E77" s="162"/>
      <c r="F77" s="162"/>
      <c r="G77" s="162"/>
      <c r="H77" s="162"/>
      <c r="I77" s="162"/>
      <c r="J77" s="162"/>
      <c r="K77" s="162"/>
      <c r="L77" s="162"/>
      <c r="M77" s="162"/>
      <c r="N77" s="162"/>
      <c r="O77" s="162"/>
    </row>
    <row r="78" spans="2:15" s="151" customFormat="1" ht="10.5">
      <c r="B78" s="162"/>
      <c r="C78" s="162"/>
      <c r="D78" s="162"/>
      <c r="E78" s="162"/>
      <c r="F78" s="162"/>
      <c r="G78" s="162"/>
      <c r="H78" s="162"/>
      <c r="I78" s="162"/>
      <c r="J78" s="162"/>
      <c r="K78" s="162"/>
      <c r="L78" s="162"/>
      <c r="M78" s="162"/>
      <c r="N78" s="162"/>
      <c r="O78" s="162"/>
    </row>
    <row r="79" spans="2:15" s="151" customFormat="1" ht="10.5">
      <c r="B79" s="162"/>
      <c r="C79" s="162"/>
      <c r="D79" s="162"/>
      <c r="E79" s="162"/>
      <c r="F79" s="162"/>
      <c r="G79" s="162"/>
      <c r="H79" s="162"/>
      <c r="I79" s="162"/>
      <c r="J79" s="162"/>
      <c r="K79" s="162"/>
      <c r="L79" s="162"/>
      <c r="M79" s="162"/>
      <c r="N79" s="162"/>
      <c r="O79" s="162"/>
    </row>
    <row r="80" spans="2:15" s="151" customFormat="1" ht="10.5">
      <c r="B80" s="162"/>
      <c r="C80" s="162"/>
      <c r="D80" s="162"/>
      <c r="E80" s="162"/>
      <c r="F80" s="162"/>
      <c r="G80" s="162"/>
      <c r="H80" s="162"/>
      <c r="I80" s="162"/>
      <c r="J80" s="162"/>
      <c r="K80" s="162"/>
      <c r="L80" s="162"/>
      <c r="M80" s="162"/>
      <c r="N80" s="162"/>
      <c r="O80" s="162"/>
    </row>
    <row r="81" spans="2:15" s="151" customFormat="1" ht="10.5">
      <c r="B81" s="162"/>
      <c r="C81" s="162"/>
      <c r="D81" s="162"/>
      <c r="E81" s="162"/>
      <c r="F81" s="162"/>
      <c r="G81" s="162"/>
      <c r="H81" s="162"/>
      <c r="I81" s="162"/>
      <c r="J81" s="162"/>
      <c r="K81" s="162"/>
      <c r="L81" s="162"/>
      <c r="M81" s="162"/>
      <c r="N81" s="162"/>
      <c r="O81" s="162"/>
    </row>
    <row r="82" spans="2:15" s="151" customFormat="1" ht="10.5">
      <c r="B82" s="162"/>
      <c r="C82" s="162"/>
      <c r="D82" s="162"/>
      <c r="E82" s="162"/>
      <c r="F82" s="162"/>
      <c r="G82" s="162"/>
      <c r="H82" s="162"/>
      <c r="I82" s="162"/>
      <c r="J82" s="162"/>
      <c r="K82" s="162"/>
      <c r="L82" s="162"/>
      <c r="M82" s="162"/>
      <c r="N82" s="162"/>
      <c r="O82" s="162"/>
    </row>
    <row r="83" spans="2:15" s="151" customFormat="1" ht="10.5">
      <c r="B83" s="162"/>
      <c r="C83" s="162"/>
      <c r="D83" s="162"/>
      <c r="E83" s="162"/>
      <c r="F83" s="162"/>
      <c r="G83" s="162"/>
      <c r="H83" s="162"/>
      <c r="I83" s="162"/>
      <c r="J83" s="162"/>
      <c r="K83" s="162"/>
      <c r="L83" s="162"/>
      <c r="M83" s="162"/>
      <c r="N83" s="162"/>
      <c r="O83" s="162"/>
    </row>
    <row r="84" spans="2:15" s="151" customFormat="1" ht="10.5">
      <c r="B84" s="162"/>
      <c r="C84" s="162"/>
      <c r="D84" s="162"/>
      <c r="E84" s="162"/>
      <c r="F84" s="162"/>
      <c r="G84" s="162"/>
      <c r="H84" s="162"/>
      <c r="I84" s="162"/>
      <c r="J84" s="162"/>
      <c r="K84" s="162"/>
      <c r="L84" s="162"/>
      <c r="M84" s="162"/>
      <c r="N84" s="162"/>
      <c r="O84" s="162"/>
    </row>
    <row r="85" spans="2:15" s="151" customFormat="1" ht="10.5">
      <c r="B85" s="162"/>
      <c r="C85" s="162"/>
      <c r="D85" s="162"/>
      <c r="E85" s="162"/>
      <c r="F85" s="162"/>
      <c r="G85" s="162"/>
      <c r="H85" s="162"/>
      <c r="I85" s="162"/>
      <c r="J85" s="162"/>
      <c r="K85" s="162"/>
      <c r="L85" s="162"/>
      <c r="M85" s="162"/>
      <c r="N85" s="162"/>
      <c r="O85" s="162"/>
    </row>
    <row r="86" spans="2:15" s="151" customFormat="1" ht="10.5">
      <c r="B86" s="162"/>
      <c r="C86" s="162"/>
      <c r="D86" s="162"/>
      <c r="E86" s="162"/>
      <c r="F86" s="162"/>
      <c r="G86" s="162"/>
      <c r="H86" s="162"/>
      <c r="I86" s="162"/>
      <c r="J86" s="162"/>
      <c r="K86" s="162"/>
      <c r="L86" s="162"/>
      <c r="M86" s="162"/>
      <c r="N86" s="162"/>
      <c r="O86" s="162"/>
    </row>
    <row r="87" spans="2:15" s="151" customFormat="1" ht="10.5">
      <c r="B87" s="162"/>
      <c r="C87" s="162"/>
      <c r="D87" s="162"/>
      <c r="E87" s="162"/>
      <c r="F87" s="162"/>
      <c r="G87" s="162"/>
      <c r="H87" s="162"/>
      <c r="I87" s="162"/>
      <c r="J87" s="162"/>
      <c r="K87" s="162"/>
      <c r="L87" s="162"/>
      <c r="M87" s="162"/>
      <c r="N87" s="162"/>
      <c r="O87" s="162"/>
    </row>
    <row r="88" spans="2:15" s="151" customFormat="1" ht="10.5">
      <c r="B88" s="162"/>
      <c r="C88" s="162"/>
      <c r="D88" s="162"/>
      <c r="E88" s="162"/>
      <c r="F88" s="162"/>
      <c r="G88" s="162"/>
      <c r="H88" s="162"/>
      <c r="I88" s="162"/>
      <c r="J88" s="162"/>
      <c r="K88" s="162"/>
      <c r="L88" s="162"/>
      <c r="M88" s="162"/>
      <c r="N88" s="162"/>
      <c r="O88" s="162"/>
    </row>
    <row r="89" spans="2:15" s="151" customFormat="1" ht="10.5">
      <c r="B89" s="162"/>
      <c r="C89" s="162"/>
      <c r="D89" s="162"/>
      <c r="E89" s="162"/>
      <c r="F89" s="162"/>
      <c r="G89" s="162"/>
      <c r="H89" s="162"/>
      <c r="I89" s="162"/>
      <c r="J89" s="162"/>
      <c r="K89" s="162"/>
      <c r="L89" s="162"/>
      <c r="M89" s="162"/>
      <c r="N89" s="162"/>
      <c r="O89" s="162"/>
    </row>
    <row r="90" spans="2:15" s="151" customFormat="1" ht="10.5">
      <c r="B90" s="162"/>
      <c r="C90" s="162"/>
      <c r="D90" s="162"/>
      <c r="E90" s="162"/>
      <c r="F90" s="162"/>
      <c r="G90" s="162"/>
      <c r="H90" s="162"/>
      <c r="I90" s="162"/>
      <c r="J90" s="162"/>
      <c r="K90" s="162"/>
      <c r="L90" s="162"/>
      <c r="M90" s="162"/>
      <c r="N90" s="162"/>
      <c r="O90" s="162"/>
    </row>
    <row r="91" spans="2:15" s="151" customFormat="1" ht="10.5">
      <c r="B91" s="162"/>
      <c r="C91" s="162"/>
      <c r="D91" s="162"/>
      <c r="E91" s="162"/>
      <c r="F91" s="162"/>
      <c r="G91" s="162"/>
      <c r="H91" s="162"/>
      <c r="I91" s="162"/>
      <c r="J91" s="162"/>
      <c r="K91" s="162"/>
      <c r="L91" s="162"/>
      <c r="M91" s="162"/>
      <c r="N91" s="162"/>
      <c r="O91" s="162"/>
    </row>
    <row r="92" spans="2:15" s="151" customFormat="1" ht="10.5">
      <c r="B92" s="162"/>
      <c r="C92" s="162"/>
      <c r="D92" s="162"/>
      <c r="E92" s="162"/>
      <c r="F92" s="162"/>
      <c r="G92" s="162"/>
      <c r="H92" s="162"/>
      <c r="I92" s="162"/>
      <c r="J92" s="162"/>
      <c r="K92" s="162"/>
      <c r="L92" s="162"/>
      <c r="M92" s="162"/>
      <c r="N92" s="162"/>
      <c r="O92" s="162"/>
    </row>
    <row r="93" spans="2:15" s="151" customFormat="1" ht="10.5">
      <c r="B93" s="162"/>
      <c r="C93" s="162"/>
      <c r="D93" s="162"/>
      <c r="E93" s="162"/>
      <c r="F93" s="162"/>
      <c r="G93" s="162"/>
      <c r="H93" s="162"/>
      <c r="I93" s="162"/>
      <c r="J93" s="162"/>
      <c r="K93" s="162"/>
      <c r="L93" s="162"/>
      <c r="M93" s="162"/>
      <c r="N93" s="162"/>
      <c r="O93" s="162"/>
    </row>
    <row r="94" spans="2:15" s="151" customFormat="1" ht="10.5">
      <c r="B94" s="162"/>
      <c r="C94" s="162"/>
      <c r="D94" s="162"/>
      <c r="E94" s="162"/>
      <c r="F94" s="162"/>
      <c r="G94" s="162"/>
      <c r="H94" s="162"/>
      <c r="I94" s="162"/>
      <c r="J94" s="162"/>
      <c r="K94" s="162"/>
      <c r="L94" s="162"/>
      <c r="M94" s="162"/>
      <c r="N94" s="162"/>
      <c r="O94" s="162"/>
    </row>
    <row r="95" spans="2:15" s="151" customFormat="1" ht="10.5">
      <c r="B95" s="162"/>
      <c r="C95" s="162"/>
      <c r="D95" s="162"/>
      <c r="E95" s="162"/>
      <c r="F95" s="162"/>
      <c r="G95" s="162"/>
      <c r="H95" s="162"/>
      <c r="I95" s="162"/>
      <c r="J95" s="162"/>
      <c r="K95" s="162"/>
      <c r="L95" s="162"/>
      <c r="M95" s="162"/>
      <c r="N95" s="162"/>
      <c r="O95" s="162"/>
    </row>
    <row r="96" spans="2:15" s="151" customFormat="1" ht="10.5">
      <c r="B96" s="162"/>
      <c r="C96" s="162"/>
      <c r="D96" s="162"/>
      <c r="E96" s="162"/>
      <c r="F96" s="162"/>
      <c r="G96" s="162"/>
      <c r="H96" s="162"/>
      <c r="I96" s="162"/>
      <c r="J96" s="162"/>
      <c r="K96" s="162"/>
      <c r="L96" s="162"/>
      <c r="M96" s="162"/>
      <c r="N96" s="162"/>
      <c r="O96" s="162"/>
    </row>
    <row r="97" spans="2:15" s="151" customFormat="1" ht="10.5">
      <c r="B97" s="162"/>
      <c r="C97" s="162"/>
      <c r="D97" s="162"/>
      <c r="E97" s="162"/>
      <c r="F97" s="162"/>
      <c r="G97" s="162"/>
      <c r="H97" s="162"/>
      <c r="I97" s="162"/>
      <c r="J97" s="162"/>
      <c r="K97" s="162"/>
      <c r="L97" s="162"/>
      <c r="M97" s="162"/>
      <c r="N97" s="162"/>
      <c r="O97" s="162"/>
    </row>
    <row r="98" spans="2:15" s="151" customFormat="1" ht="10.5">
      <c r="B98" s="162"/>
      <c r="C98" s="162"/>
      <c r="D98" s="162"/>
      <c r="E98" s="162"/>
      <c r="F98" s="162"/>
      <c r="G98" s="162"/>
      <c r="H98" s="162"/>
      <c r="I98" s="162"/>
      <c r="J98" s="162"/>
      <c r="K98" s="162"/>
      <c r="L98" s="162"/>
      <c r="M98" s="162"/>
      <c r="N98" s="162"/>
      <c r="O98" s="162"/>
    </row>
    <row r="99" spans="2:15" s="151" customFormat="1" ht="10.5">
      <c r="B99" s="162"/>
      <c r="C99" s="162"/>
      <c r="D99" s="162"/>
      <c r="E99" s="162"/>
      <c r="F99" s="162"/>
      <c r="G99" s="162"/>
      <c r="H99" s="162"/>
      <c r="I99" s="162"/>
      <c r="J99" s="162"/>
      <c r="K99" s="162"/>
      <c r="L99" s="162"/>
      <c r="M99" s="162"/>
      <c r="N99" s="162"/>
      <c r="O99" s="162"/>
    </row>
    <row r="100" spans="2:15" s="151" customFormat="1" ht="10.5">
      <c r="B100" s="162"/>
      <c r="C100" s="162"/>
      <c r="D100" s="162"/>
      <c r="E100" s="162"/>
      <c r="F100" s="162"/>
      <c r="G100" s="162"/>
      <c r="H100" s="162"/>
      <c r="I100" s="162"/>
      <c r="J100" s="162"/>
      <c r="K100" s="162"/>
      <c r="L100" s="162"/>
      <c r="M100" s="162"/>
      <c r="N100" s="162"/>
      <c r="O100" s="162"/>
    </row>
    <row r="101" spans="2:15" s="151" customFormat="1" ht="10.5">
      <c r="B101" s="162"/>
      <c r="C101" s="162"/>
      <c r="D101" s="162"/>
      <c r="E101" s="162"/>
      <c r="F101" s="162"/>
      <c r="G101" s="162"/>
      <c r="H101" s="162"/>
      <c r="I101" s="162"/>
      <c r="J101" s="162"/>
      <c r="K101" s="162"/>
      <c r="L101" s="162"/>
      <c r="M101" s="162"/>
      <c r="N101" s="162"/>
      <c r="O101" s="162"/>
    </row>
    <row r="102" spans="2:15" s="151" customFormat="1" ht="10.5">
      <c r="B102" s="162"/>
      <c r="C102" s="162"/>
      <c r="D102" s="162"/>
      <c r="E102" s="162"/>
      <c r="F102" s="162"/>
      <c r="G102" s="162"/>
      <c r="H102" s="162"/>
      <c r="I102" s="162"/>
      <c r="J102" s="162"/>
      <c r="K102" s="162"/>
      <c r="L102" s="162"/>
      <c r="M102" s="162"/>
      <c r="N102" s="162"/>
      <c r="O102" s="162"/>
    </row>
    <row r="103" spans="2:15" s="151" customFormat="1" ht="10.5">
      <c r="B103" s="162"/>
      <c r="C103" s="162"/>
      <c r="D103" s="162"/>
      <c r="E103" s="162"/>
      <c r="F103" s="162"/>
      <c r="G103" s="162"/>
      <c r="H103" s="162"/>
      <c r="I103" s="162"/>
      <c r="J103" s="162"/>
      <c r="K103" s="162"/>
      <c r="L103" s="162"/>
      <c r="M103" s="162"/>
      <c r="N103" s="162"/>
      <c r="O103" s="162"/>
    </row>
    <row r="104" spans="2:15" s="151" customFormat="1" ht="10.5">
      <c r="B104" s="162"/>
      <c r="C104" s="162"/>
      <c r="D104" s="162"/>
      <c r="E104" s="162"/>
      <c r="F104" s="162"/>
      <c r="G104" s="162"/>
      <c r="H104" s="162"/>
      <c r="I104" s="162"/>
      <c r="J104" s="162"/>
      <c r="K104" s="162"/>
      <c r="L104" s="162"/>
      <c r="M104" s="162"/>
      <c r="N104" s="162"/>
      <c r="O104" s="162"/>
    </row>
    <row r="105" spans="2:15" s="151" customFormat="1" ht="10.5">
      <c r="B105" s="162"/>
      <c r="C105" s="162"/>
      <c r="D105" s="162"/>
      <c r="E105" s="162"/>
      <c r="F105" s="162"/>
      <c r="G105" s="162"/>
      <c r="H105" s="162"/>
      <c r="I105" s="162"/>
      <c r="J105" s="162"/>
      <c r="K105" s="162"/>
      <c r="L105" s="162"/>
      <c r="M105" s="162"/>
      <c r="N105" s="162"/>
      <c r="O105" s="162"/>
    </row>
    <row r="106" spans="2:15" s="151" customFormat="1" ht="10.5">
      <c r="B106" s="162"/>
      <c r="C106" s="162"/>
      <c r="D106" s="162"/>
      <c r="E106" s="162"/>
      <c r="F106" s="162"/>
      <c r="G106" s="162"/>
      <c r="H106" s="162"/>
      <c r="I106" s="162"/>
      <c r="J106" s="162"/>
      <c r="K106" s="162"/>
      <c r="L106" s="162"/>
      <c r="M106" s="162"/>
      <c r="N106" s="162"/>
      <c r="O106" s="162"/>
    </row>
    <row r="107" spans="2:15" s="151" customFormat="1" ht="10.5">
      <c r="B107" s="162"/>
      <c r="C107" s="162"/>
      <c r="D107" s="162"/>
      <c r="E107" s="162"/>
      <c r="F107" s="162"/>
      <c r="G107" s="162"/>
      <c r="H107" s="162"/>
      <c r="I107" s="162"/>
      <c r="J107" s="162"/>
      <c r="K107" s="162"/>
      <c r="L107" s="162"/>
      <c r="M107" s="162"/>
      <c r="N107" s="162"/>
      <c r="O107" s="162"/>
    </row>
    <row r="108" spans="2:15" s="151" customFormat="1" ht="10.5">
      <c r="B108" s="162"/>
      <c r="C108" s="162"/>
      <c r="D108" s="162"/>
      <c r="E108" s="162"/>
      <c r="F108" s="162"/>
      <c r="G108" s="162"/>
      <c r="H108" s="162"/>
      <c r="I108" s="162"/>
      <c r="J108" s="162"/>
      <c r="K108" s="162"/>
      <c r="L108" s="162"/>
      <c r="M108" s="162"/>
      <c r="N108" s="162"/>
      <c r="O108" s="162"/>
    </row>
    <row r="109" spans="2:15" s="151" customFormat="1" ht="10.5">
      <c r="B109" s="162"/>
      <c r="C109" s="162"/>
      <c r="D109" s="162"/>
      <c r="E109" s="162"/>
      <c r="F109" s="162"/>
      <c r="G109" s="162"/>
      <c r="H109" s="162"/>
      <c r="I109" s="162"/>
      <c r="J109" s="162"/>
      <c r="K109" s="162"/>
      <c r="L109" s="162"/>
      <c r="M109" s="162"/>
      <c r="N109" s="162"/>
      <c r="O109" s="162"/>
    </row>
    <row r="110" spans="2:15" s="151" customFormat="1" ht="10.5">
      <c r="B110" s="162"/>
      <c r="C110" s="162"/>
      <c r="D110" s="162"/>
      <c r="E110" s="162"/>
      <c r="F110" s="162"/>
      <c r="G110" s="162"/>
      <c r="H110" s="162"/>
      <c r="I110" s="162"/>
      <c r="J110" s="162"/>
      <c r="K110" s="162"/>
      <c r="L110" s="162"/>
      <c r="M110" s="162"/>
      <c r="N110" s="162"/>
      <c r="O110" s="162"/>
    </row>
    <row r="111" spans="2:15" s="151" customFormat="1" ht="10.5">
      <c r="B111" s="162"/>
      <c r="C111" s="162"/>
      <c r="D111" s="162"/>
      <c r="E111" s="162"/>
      <c r="F111" s="162"/>
      <c r="G111" s="162"/>
      <c r="H111" s="162"/>
      <c r="I111" s="162"/>
      <c r="J111" s="162"/>
      <c r="K111" s="162"/>
      <c r="L111" s="162"/>
      <c r="M111" s="162"/>
      <c r="N111" s="162"/>
      <c r="O111" s="162"/>
    </row>
    <row r="112" spans="2:15" s="151" customFormat="1" ht="10.5">
      <c r="B112" s="162"/>
      <c r="C112" s="162"/>
      <c r="D112" s="162"/>
      <c r="E112" s="162"/>
      <c r="F112" s="162"/>
      <c r="G112" s="162"/>
      <c r="H112" s="162"/>
      <c r="I112" s="162"/>
      <c r="J112" s="162"/>
      <c r="K112" s="162"/>
      <c r="L112" s="162"/>
      <c r="M112" s="162"/>
      <c r="N112" s="162"/>
      <c r="O112" s="162"/>
    </row>
    <row r="113" spans="2:15" s="151" customFormat="1" ht="10.5">
      <c r="B113" s="162"/>
      <c r="C113" s="162"/>
      <c r="D113" s="162"/>
      <c r="E113" s="162"/>
      <c r="F113" s="162"/>
      <c r="G113" s="162"/>
      <c r="H113" s="162"/>
      <c r="I113" s="162"/>
      <c r="J113" s="162"/>
      <c r="K113" s="162"/>
      <c r="L113" s="162"/>
      <c r="M113" s="162"/>
      <c r="N113" s="162"/>
      <c r="O113" s="162"/>
    </row>
    <row r="114" spans="2:15" s="151" customFormat="1" ht="10.5">
      <c r="B114" s="162"/>
      <c r="C114" s="162"/>
      <c r="D114" s="162"/>
      <c r="E114" s="162"/>
      <c r="F114" s="162"/>
      <c r="G114" s="162"/>
      <c r="H114" s="162"/>
      <c r="I114" s="162"/>
      <c r="J114" s="162"/>
      <c r="K114" s="162"/>
      <c r="L114" s="162"/>
      <c r="M114" s="162"/>
      <c r="N114" s="162"/>
      <c r="O114" s="162"/>
    </row>
    <row r="115" spans="2:15" s="151" customFormat="1" ht="10.5">
      <c r="B115" s="162"/>
      <c r="C115" s="162"/>
      <c r="D115" s="162"/>
      <c r="E115" s="162"/>
      <c r="F115" s="162"/>
      <c r="G115" s="162"/>
      <c r="H115" s="162"/>
      <c r="I115" s="162"/>
      <c r="J115" s="162"/>
      <c r="K115" s="162"/>
      <c r="L115" s="162"/>
      <c r="M115" s="162"/>
      <c r="N115" s="162"/>
      <c r="O115" s="162"/>
    </row>
    <row r="116" spans="2:15" s="151" customFormat="1" ht="10.5">
      <c r="B116" s="162"/>
      <c r="C116" s="162"/>
      <c r="D116" s="162"/>
      <c r="E116" s="162"/>
      <c r="F116" s="162"/>
      <c r="G116" s="162"/>
      <c r="H116" s="162"/>
      <c r="I116" s="162"/>
      <c r="J116" s="162"/>
      <c r="K116" s="162"/>
      <c r="L116" s="162"/>
      <c r="M116" s="162"/>
      <c r="N116" s="162"/>
      <c r="O116" s="162"/>
    </row>
    <row r="117" spans="2:15" s="151" customFormat="1" ht="10.5">
      <c r="B117" s="162"/>
      <c r="C117" s="162"/>
      <c r="D117" s="162"/>
      <c r="E117" s="162"/>
      <c r="F117" s="162"/>
      <c r="G117" s="162"/>
      <c r="H117" s="162"/>
      <c r="I117" s="162"/>
      <c r="J117" s="162"/>
      <c r="K117" s="162"/>
      <c r="L117" s="162"/>
      <c r="M117" s="162"/>
      <c r="N117" s="162"/>
      <c r="O117" s="162"/>
    </row>
    <row r="118" spans="2:15" s="151" customFormat="1" ht="10.5">
      <c r="B118" s="162"/>
      <c r="C118" s="162"/>
      <c r="D118" s="162"/>
      <c r="E118" s="162"/>
      <c r="F118" s="162"/>
      <c r="G118" s="162"/>
      <c r="H118" s="162"/>
      <c r="I118" s="162"/>
      <c r="J118" s="162"/>
      <c r="K118" s="162"/>
      <c r="L118" s="162"/>
      <c r="M118" s="162"/>
      <c r="N118" s="162"/>
      <c r="O118" s="162"/>
    </row>
  </sheetData>
  <mergeCells count="39">
    <mergeCell ref="E43:H43"/>
    <mergeCell ref="E44:H44"/>
    <mergeCell ref="A8:O8"/>
    <mergeCell ref="A16:A18"/>
    <mergeCell ref="B16:B18"/>
    <mergeCell ref="J16:J18"/>
    <mergeCell ref="L16:L18"/>
    <mergeCell ref="E39:H39"/>
    <mergeCell ref="E40:H40"/>
    <mergeCell ref="D31:I31"/>
    <mergeCell ref="E34:H34"/>
    <mergeCell ref="E23:H23"/>
    <mergeCell ref="E42:H42"/>
    <mergeCell ref="E35:H35"/>
    <mergeCell ref="E36:H36"/>
    <mergeCell ref="E37:H37"/>
    <mergeCell ref="E38:H38"/>
    <mergeCell ref="E41:H41"/>
    <mergeCell ref="E21:H21"/>
    <mergeCell ref="L31:M31"/>
    <mergeCell ref="L32:M32"/>
    <mergeCell ref="E22:H22"/>
    <mergeCell ref="E24:H24"/>
    <mergeCell ref="E26:H26"/>
    <mergeCell ref="E27:H27"/>
    <mergeCell ref="E25:H25"/>
    <mergeCell ref="E28:H28"/>
    <mergeCell ref="E29:H29"/>
    <mergeCell ref="E18:H18"/>
    <mergeCell ref="E19:H19"/>
    <mergeCell ref="L33:M33"/>
    <mergeCell ref="C16:D16"/>
    <mergeCell ref="C17:D17"/>
    <mergeCell ref="E16:H16"/>
    <mergeCell ref="E17:H17"/>
    <mergeCell ref="D32:I32"/>
    <mergeCell ref="D33:I33"/>
    <mergeCell ref="E20:H20"/>
    <mergeCell ref="A30:L30"/>
  </mergeCells>
  <phoneticPr fontId="0" type="noConversion"/>
  <printOptions horizontalCentered="1"/>
  <pageMargins left="0.39370078740157483" right="0.39370078740157483" top="1.7716535433070868" bottom="0.98425196850393704" header="0" footer="0"/>
  <pageSetup paperSize="9" scale="84"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7:O40"/>
  <sheetViews>
    <sheetView topLeftCell="A7" workbookViewId="0">
      <selection activeCell="I23" sqref="I23"/>
    </sheetView>
  </sheetViews>
  <sheetFormatPr baseColWidth="10" defaultRowHeight="12.75"/>
  <cols>
    <col min="1" max="1" width="7.5" customWidth="1"/>
    <col min="2" max="2" width="16.625" customWidth="1"/>
    <col min="3" max="3" width="12.5" style="106" customWidth="1"/>
    <col min="4" max="4" width="12" style="106" customWidth="1"/>
    <col min="5" max="5" width="3.125" style="106" customWidth="1"/>
    <col min="6" max="6" width="3" style="106" customWidth="1"/>
    <col min="7" max="7" width="3.125" style="106" customWidth="1"/>
    <col min="8" max="8" width="3.25" style="106" customWidth="1"/>
    <col min="9" max="9" width="14.375" style="106" bestFit="1" customWidth="1"/>
    <col min="10" max="10" width="12.875" style="106" customWidth="1"/>
    <col min="11" max="11" width="12.5" style="106" customWidth="1"/>
    <col min="13" max="13" width="13.75" bestFit="1" customWidth="1"/>
  </cols>
  <sheetData>
    <row r="7" spans="1:15" ht="15">
      <c r="A7" s="390" t="s">
        <v>0</v>
      </c>
      <c r="B7" s="391"/>
      <c r="C7" s="391"/>
      <c r="D7" s="391"/>
      <c r="E7" s="391"/>
      <c r="F7" s="391"/>
      <c r="G7" s="391"/>
      <c r="H7" s="391"/>
      <c r="I7" s="391"/>
      <c r="J7" s="391"/>
      <c r="K7" s="391"/>
      <c r="L7" s="391"/>
      <c r="M7" s="1"/>
      <c r="N7" s="1"/>
      <c r="O7" s="1"/>
    </row>
    <row r="9" spans="1:15">
      <c r="A9" s="2" t="s">
        <v>82</v>
      </c>
    </row>
    <row r="11" spans="1:15">
      <c r="A11" t="s">
        <v>135</v>
      </c>
      <c r="K11" s="106" t="s">
        <v>2</v>
      </c>
      <c r="L11" s="43" t="s">
        <v>134</v>
      </c>
    </row>
    <row r="13" spans="1:15">
      <c r="A13" t="s">
        <v>3</v>
      </c>
      <c r="B13" s="3">
        <v>2022</v>
      </c>
      <c r="D13" s="106" t="s">
        <v>4</v>
      </c>
      <c r="E13" s="117"/>
      <c r="F13" s="117"/>
      <c r="G13" s="117" t="s">
        <v>62</v>
      </c>
      <c r="H13" s="117"/>
    </row>
    <row r="14" spans="1:15" ht="13.5" thickBot="1"/>
    <row r="15" spans="1:15" s="8" customFormat="1" ht="10.5">
      <c r="A15" s="8" t="s">
        <v>83</v>
      </c>
      <c r="B15" s="398" t="s">
        <v>5</v>
      </c>
      <c r="C15" s="107" t="s">
        <v>9</v>
      </c>
      <c r="D15" s="107" t="s">
        <v>10</v>
      </c>
      <c r="E15" s="395" t="s">
        <v>84</v>
      </c>
      <c r="F15" s="395"/>
      <c r="G15" s="395"/>
      <c r="H15" s="395"/>
      <c r="I15" s="107" t="s">
        <v>85</v>
      </c>
      <c r="J15" s="107" t="s">
        <v>86</v>
      </c>
      <c r="K15" s="114" t="s">
        <v>87</v>
      </c>
    </row>
    <row r="16" spans="1:15" s="5" customFormat="1" ht="10.5">
      <c r="B16" s="399"/>
      <c r="C16" s="108" t="s">
        <v>88</v>
      </c>
      <c r="D16" s="112" t="s">
        <v>89</v>
      </c>
      <c r="E16" s="396" t="s">
        <v>90</v>
      </c>
      <c r="F16" s="396"/>
      <c r="G16" s="396"/>
      <c r="H16" s="396"/>
      <c r="I16" s="108" t="s">
        <v>80</v>
      </c>
      <c r="J16" s="108" t="s">
        <v>91</v>
      </c>
      <c r="K16" s="115" t="s">
        <v>92</v>
      </c>
    </row>
    <row r="17" spans="1:13" s="5" customFormat="1" ht="11.25" thickBot="1">
      <c r="B17" s="400"/>
      <c r="C17" s="109" t="s">
        <v>89</v>
      </c>
      <c r="D17" s="113"/>
      <c r="E17" s="397" t="s">
        <v>40</v>
      </c>
      <c r="F17" s="397"/>
      <c r="G17" s="397"/>
      <c r="H17" s="397"/>
      <c r="I17" s="109" t="s">
        <v>40</v>
      </c>
      <c r="J17" s="109" t="s">
        <v>89</v>
      </c>
      <c r="K17" s="116" t="s">
        <v>89</v>
      </c>
    </row>
    <row r="18" spans="1:13">
      <c r="B18" s="163"/>
      <c r="C18" s="167"/>
      <c r="D18" s="171"/>
      <c r="E18" s="392"/>
      <c r="F18" s="393"/>
      <c r="G18" s="393"/>
      <c r="H18" s="394"/>
      <c r="I18" s="171"/>
      <c r="J18" s="167"/>
      <c r="K18" s="176"/>
    </row>
    <row r="19" spans="1:13">
      <c r="B19" s="164" t="s">
        <v>104</v>
      </c>
      <c r="C19" s="168">
        <v>386242742.72000003</v>
      </c>
      <c r="D19" s="168">
        <f>+C19</f>
        <v>386242742.72000003</v>
      </c>
      <c r="E19" s="380">
        <f>+D19</f>
        <v>386242742.72000003</v>
      </c>
      <c r="F19" s="381"/>
      <c r="G19" s="381"/>
      <c r="H19" s="382"/>
      <c r="I19" s="172">
        <v>385168316.95999998</v>
      </c>
      <c r="J19" s="169">
        <f>+D19-E19</f>
        <v>0</v>
      </c>
      <c r="K19" s="177">
        <f t="shared" ref="K19:K24" si="0">+E19-I19</f>
        <v>1074425.7600000501</v>
      </c>
    </row>
    <row r="20" spans="1:13">
      <c r="B20" s="164" t="s">
        <v>103</v>
      </c>
      <c r="C20" s="168">
        <v>2943414.1</v>
      </c>
      <c r="D20" s="168">
        <f t="shared" ref="D20:E24" si="1">+C20</f>
        <v>2943414.1</v>
      </c>
      <c r="E20" s="380">
        <f t="shared" si="1"/>
        <v>2943414.1</v>
      </c>
      <c r="F20" s="381"/>
      <c r="G20" s="381"/>
      <c r="H20" s="382"/>
      <c r="I20" s="172">
        <v>2943414.1</v>
      </c>
      <c r="J20" s="169">
        <f>+D20-E20</f>
        <v>0</v>
      </c>
      <c r="K20" s="177">
        <f t="shared" si="0"/>
        <v>0</v>
      </c>
    </row>
    <row r="21" spans="1:13">
      <c r="B21" s="164" t="s">
        <v>105</v>
      </c>
      <c r="C21" s="168">
        <v>20608942.16</v>
      </c>
      <c r="D21" s="168">
        <v>20619203.969999999</v>
      </c>
      <c r="E21" s="380">
        <f t="shared" ref="E21:E24" si="2">+D21</f>
        <v>20619203.969999999</v>
      </c>
      <c r="F21" s="381"/>
      <c r="G21" s="381"/>
      <c r="H21" s="382"/>
      <c r="I21" s="172">
        <v>20619203.969999999</v>
      </c>
      <c r="J21" s="169">
        <f>+D21-E21</f>
        <v>0</v>
      </c>
      <c r="K21" s="177">
        <f t="shared" si="0"/>
        <v>0</v>
      </c>
      <c r="M21" s="106">
        <f>+C21-D21</f>
        <v>-10261.809999998659</v>
      </c>
    </row>
    <row r="22" spans="1:13">
      <c r="B22" s="164" t="s">
        <v>106</v>
      </c>
      <c r="C22" s="168">
        <v>8243247.3499999996</v>
      </c>
      <c r="D22" s="168">
        <f>+C22</f>
        <v>8243247.3499999996</v>
      </c>
      <c r="E22" s="380">
        <f t="shared" si="2"/>
        <v>8243247.3499999996</v>
      </c>
      <c r="F22" s="381"/>
      <c r="G22" s="381"/>
      <c r="H22" s="382"/>
      <c r="I22" s="172">
        <v>8243247.3499999996</v>
      </c>
      <c r="J22" s="169">
        <f>+D22-E22</f>
        <v>0</v>
      </c>
      <c r="K22" s="177">
        <f t="shared" si="0"/>
        <v>0</v>
      </c>
      <c r="M22" s="106"/>
    </row>
    <row r="23" spans="1:13">
      <c r="B23" s="164" t="s">
        <v>138</v>
      </c>
      <c r="C23" s="169">
        <v>0</v>
      </c>
      <c r="D23" s="168">
        <f t="shared" si="1"/>
        <v>0</v>
      </c>
      <c r="E23" s="380">
        <f t="shared" si="2"/>
        <v>0</v>
      </c>
      <c r="F23" s="381"/>
      <c r="G23" s="381"/>
      <c r="H23" s="382"/>
      <c r="I23" s="172">
        <v>0</v>
      </c>
      <c r="J23" s="169">
        <f>+D23-E23</f>
        <v>0</v>
      </c>
      <c r="K23" s="177">
        <f t="shared" si="0"/>
        <v>0</v>
      </c>
      <c r="M23" s="106"/>
    </row>
    <row r="24" spans="1:13">
      <c r="B24" s="164" t="s">
        <v>108</v>
      </c>
      <c r="C24" s="169">
        <v>0</v>
      </c>
      <c r="D24" s="168">
        <f t="shared" si="1"/>
        <v>0</v>
      </c>
      <c r="E24" s="380">
        <f t="shared" si="2"/>
        <v>0</v>
      </c>
      <c r="F24" s="381"/>
      <c r="G24" s="381"/>
      <c r="H24" s="382"/>
      <c r="I24" s="169">
        <v>0</v>
      </c>
      <c r="J24" s="169">
        <f>D24-E24</f>
        <v>0</v>
      </c>
      <c r="K24" s="177">
        <f t="shared" si="0"/>
        <v>0</v>
      </c>
    </row>
    <row r="25" spans="1:13" ht="13.5" thickBot="1">
      <c r="B25" s="165"/>
      <c r="C25" s="169"/>
      <c r="D25" s="169"/>
      <c r="E25" s="217"/>
      <c r="F25" s="218"/>
      <c r="G25" s="218"/>
      <c r="H25" s="219"/>
      <c r="J25" s="169"/>
      <c r="K25" s="177"/>
    </row>
    <row r="26" spans="1:13">
      <c r="B26" s="179" t="s">
        <v>26</v>
      </c>
      <c r="C26" s="180">
        <f>SUM(C19:C25)</f>
        <v>418038346.3300001</v>
      </c>
      <c r="D26" s="180">
        <f>SUM(D19:D25)</f>
        <v>418048608.1400001</v>
      </c>
      <c r="E26" s="387">
        <f>SUM(E19:E25)</f>
        <v>418048608.1400001</v>
      </c>
      <c r="F26" s="388"/>
      <c r="G26" s="388"/>
      <c r="H26" s="389"/>
      <c r="I26" s="181">
        <f>SUM(I19:I24)</f>
        <v>416974182.38</v>
      </c>
      <c r="J26" s="180">
        <f>SUM(J19:J25)</f>
        <v>0</v>
      </c>
      <c r="K26" s="182">
        <f>SUM(K19:K25)</f>
        <v>1074425.7600000501</v>
      </c>
    </row>
    <row r="27" spans="1:13" ht="13.5" thickBot="1">
      <c r="B27" s="166"/>
      <c r="C27" s="170"/>
      <c r="D27" s="173"/>
      <c r="E27" s="174"/>
      <c r="F27" s="143"/>
      <c r="G27" s="143"/>
      <c r="H27" s="175"/>
      <c r="I27" s="173"/>
      <c r="J27" s="170"/>
      <c r="K27" s="178"/>
    </row>
    <row r="28" spans="1:13">
      <c r="C28" s="110">
        <f>+'anexo 2 '!I27-2234851.18-'Anexo 2 Bis'!C26</f>
        <v>719572738.44999981</v>
      </c>
      <c r="D28" s="110">
        <f>+'anexo 2 '!J27-1928773.4-'Anexo 2 Bis'!D26</f>
        <v>719862552.58999991</v>
      </c>
      <c r="E28" s="385">
        <f>+'anexo 2 '!K27-'Anexo 2 Bis'!E26:H26-1928773.4</f>
        <v>719862552.59000003</v>
      </c>
      <c r="F28" s="385"/>
      <c r="G28" s="385"/>
      <c r="H28" s="385"/>
      <c r="I28" s="110">
        <f>+'anexo 2 '!L27-1872802.41-'Anexo 2 Bis'!I26</f>
        <v>689459030.92999995</v>
      </c>
      <c r="J28" s="110"/>
      <c r="K28" s="110">
        <f>+'anexo 2 '!O27-55970.99-'Anexo 2 Bis'!K26</f>
        <v>30403521.660000037</v>
      </c>
      <c r="M28" s="106"/>
    </row>
    <row r="29" spans="1:13">
      <c r="E29" s="386"/>
      <c r="F29" s="386"/>
      <c r="G29" s="386"/>
      <c r="H29" s="386"/>
    </row>
    <row r="30" spans="1:13" s="37" customFormat="1" ht="21" customHeight="1">
      <c r="A30" s="35"/>
      <c r="B30" s="36"/>
      <c r="C30" s="111"/>
      <c r="D30" s="383"/>
      <c r="E30" s="383"/>
      <c r="F30" s="383"/>
      <c r="G30" s="383"/>
      <c r="H30" s="378"/>
      <c r="I30" s="378"/>
      <c r="J30" s="384"/>
      <c r="K30" s="379"/>
    </row>
    <row r="31" spans="1:13" s="37" customFormat="1" ht="9" customHeight="1">
      <c r="A31" s="35"/>
      <c r="B31" s="38"/>
      <c r="C31" s="111"/>
      <c r="D31" s="347"/>
      <c r="E31" s="347"/>
      <c r="F31" s="347"/>
      <c r="G31" s="347"/>
      <c r="H31" s="378"/>
      <c r="I31" s="378"/>
      <c r="J31" s="349"/>
      <c r="K31" s="379"/>
    </row>
    <row r="32" spans="1:13" s="37" customFormat="1" ht="9.75" customHeight="1">
      <c r="A32" s="35"/>
      <c r="B32" s="38"/>
      <c r="C32" s="111"/>
      <c r="D32" s="347"/>
      <c r="E32" s="347"/>
      <c r="F32" s="347"/>
      <c r="G32" s="347"/>
      <c r="H32" s="378"/>
      <c r="I32" s="378"/>
      <c r="J32" s="349"/>
      <c r="K32" s="379"/>
    </row>
    <row r="40" spans="3:3">
      <c r="C40" s="111"/>
    </row>
  </sheetData>
  <mergeCells count="21">
    <mergeCell ref="E22:H22"/>
    <mergeCell ref="E24:H24"/>
    <mergeCell ref="E20:H20"/>
    <mergeCell ref="E21:H21"/>
    <mergeCell ref="A7:L7"/>
    <mergeCell ref="E18:H18"/>
    <mergeCell ref="E19:H19"/>
    <mergeCell ref="E15:H15"/>
    <mergeCell ref="E16:H16"/>
    <mergeCell ref="E17:H17"/>
    <mergeCell ref="B15:B17"/>
    <mergeCell ref="D32:I32"/>
    <mergeCell ref="J32:K32"/>
    <mergeCell ref="E23:H23"/>
    <mergeCell ref="D30:I30"/>
    <mergeCell ref="J30:K30"/>
    <mergeCell ref="D31:I31"/>
    <mergeCell ref="J31:K31"/>
    <mergeCell ref="E28:H28"/>
    <mergeCell ref="E29:H29"/>
    <mergeCell ref="E26:H26"/>
  </mergeCells>
  <phoneticPr fontId="0" type="noConversion"/>
  <printOptions horizontalCentered="1"/>
  <pageMargins left="1.3779527559055118" right="0.74803149606299213" top="1.1811023622047245" bottom="0.98425196850393704" header="0" footer="0"/>
  <pageSetup paperSize="9" scale="87"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dimension ref="A8:O38"/>
  <sheetViews>
    <sheetView topLeftCell="A10" zoomScale="75" workbookViewId="0">
      <selection activeCell="F14" sqref="F14"/>
    </sheetView>
  </sheetViews>
  <sheetFormatPr baseColWidth="10" defaultRowHeight="12.75"/>
  <cols>
    <col min="3" max="3" width="12.25" customWidth="1"/>
    <col min="5" max="8" width="3.125" customWidth="1"/>
    <col min="9" max="9" width="13.5" customWidth="1"/>
    <col min="12" max="12" width="12.125" customWidth="1"/>
  </cols>
  <sheetData>
    <row r="8" spans="1:15" ht="15">
      <c r="A8" s="390" t="s">
        <v>0</v>
      </c>
      <c r="B8" s="391"/>
      <c r="C8" s="391"/>
      <c r="D8" s="391"/>
      <c r="E8" s="391"/>
      <c r="F8" s="391"/>
      <c r="G8" s="391"/>
      <c r="H8" s="391"/>
      <c r="I8" s="391"/>
      <c r="J8" s="391"/>
      <c r="K8" s="391"/>
      <c r="L8" s="391"/>
      <c r="M8" s="1"/>
      <c r="N8" s="1"/>
      <c r="O8" s="1"/>
    </row>
    <row r="10" spans="1:15">
      <c r="A10" s="2" t="s">
        <v>71</v>
      </c>
    </row>
    <row r="11" spans="1:15">
      <c r="B11" s="2" t="s">
        <v>72</v>
      </c>
    </row>
    <row r="12" spans="1:15">
      <c r="A12" t="s">
        <v>139</v>
      </c>
      <c r="K12" t="s">
        <v>2</v>
      </c>
      <c r="L12" s="43" t="s">
        <v>134</v>
      </c>
    </row>
    <row r="14" spans="1:15">
      <c r="A14" t="s">
        <v>3</v>
      </c>
      <c r="B14" s="3">
        <v>2022</v>
      </c>
      <c r="D14" t="s">
        <v>4</v>
      </c>
      <c r="E14" s="45"/>
      <c r="F14" s="45"/>
      <c r="G14" s="45" t="s">
        <v>62</v>
      </c>
      <c r="H14" s="45"/>
    </row>
    <row r="15" spans="1:15" ht="13.5" thickBot="1"/>
    <row r="16" spans="1:15" s="5" customFormat="1" ht="10.5">
      <c r="B16" s="411" t="s">
        <v>5</v>
      </c>
      <c r="C16" s="401" t="s">
        <v>73</v>
      </c>
      <c r="D16" s="401" t="s">
        <v>74</v>
      </c>
      <c r="E16" s="401"/>
      <c r="F16" s="401"/>
      <c r="G16" s="401"/>
      <c r="H16" s="401"/>
      <c r="I16" s="401" t="s">
        <v>75</v>
      </c>
      <c r="J16" s="4" t="s">
        <v>76</v>
      </c>
      <c r="K16" s="401" t="s">
        <v>77</v>
      </c>
      <c r="L16" s="39" t="s">
        <v>78</v>
      </c>
    </row>
    <row r="17" spans="2:12" s="5" customFormat="1" ht="10.5">
      <c r="B17" s="412"/>
      <c r="C17" s="402"/>
      <c r="D17" s="409" t="s">
        <v>16</v>
      </c>
      <c r="E17" s="409"/>
      <c r="F17" s="409"/>
      <c r="G17" s="409"/>
      <c r="H17" s="409"/>
      <c r="I17" s="402"/>
      <c r="J17" s="6" t="s">
        <v>79</v>
      </c>
      <c r="K17" s="402"/>
      <c r="L17" s="40" t="s">
        <v>80</v>
      </c>
    </row>
    <row r="18" spans="2:12" s="5" customFormat="1" ht="10.5">
      <c r="B18" s="412"/>
      <c r="C18" s="402"/>
      <c r="D18" s="402" t="s">
        <v>23</v>
      </c>
      <c r="E18" s="402" t="s">
        <v>24</v>
      </c>
      <c r="F18" s="402"/>
      <c r="G18" s="402"/>
      <c r="H18" s="402"/>
      <c r="I18" s="402"/>
      <c r="J18" s="6" t="s">
        <v>81</v>
      </c>
      <c r="K18" s="402"/>
      <c r="L18" s="40" t="s">
        <v>40</v>
      </c>
    </row>
    <row r="19" spans="2:12" s="5" customFormat="1" ht="11.25" thickBot="1">
      <c r="B19" s="413"/>
      <c r="C19" s="403"/>
      <c r="D19" s="403"/>
      <c r="E19" s="403"/>
      <c r="F19" s="403"/>
      <c r="G19" s="403"/>
      <c r="H19" s="403"/>
      <c r="I19" s="403"/>
      <c r="J19" s="7" t="s">
        <v>40</v>
      </c>
      <c r="K19" s="403"/>
      <c r="L19" s="41"/>
    </row>
    <row r="20" spans="2:12" s="5" customFormat="1" ht="10.5">
      <c r="B20" s="51"/>
      <c r="C20" s="52"/>
      <c r="D20" s="52"/>
      <c r="E20" s="408"/>
      <c r="F20" s="408"/>
      <c r="G20" s="408"/>
      <c r="H20" s="408"/>
      <c r="I20" s="52"/>
      <c r="J20" s="52"/>
      <c r="K20" s="52"/>
      <c r="L20" s="53"/>
    </row>
    <row r="21" spans="2:12" s="5" customFormat="1" ht="10.5">
      <c r="B21" s="54"/>
      <c r="C21" s="55"/>
      <c r="D21" s="55"/>
      <c r="E21" s="404"/>
      <c r="F21" s="404"/>
      <c r="G21" s="404"/>
      <c r="H21" s="404"/>
      <c r="I21" s="55"/>
      <c r="J21" s="55"/>
      <c r="K21" s="55"/>
      <c r="L21" s="56"/>
    </row>
    <row r="22" spans="2:12" s="5" customFormat="1" ht="10.5">
      <c r="B22" s="54"/>
      <c r="C22" s="55"/>
      <c r="D22" s="55"/>
      <c r="E22" s="404"/>
      <c r="F22" s="404"/>
      <c r="G22" s="404"/>
      <c r="H22" s="404"/>
      <c r="I22" s="55"/>
      <c r="J22" s="55"/>
      <c r="K22" s="55"/>
      <c r="L22" s="56"/>
    </row>
    <row r="23" spans="2:12" s="5" customFormat="1" ht="10.5">
      <c r="B23" s="54"/>
      <c r="C23" s="55"/>
      <c r="D23" s="55"/>
      <c r="E23" s="404"/>
      <c r="F23" s="404"/>
      <c r="G23" s="404"/>
      <c r="H23" s="404"/>
      <c r="I23" s="55"/>
      <c r="J23" s="55"/>
      <c r="K23" s="55"/>
      <c r="L23" s="56"/>
    </row>
    <row r="24" spans="2:12" s="5" customFormat="1" ht="10.5">
      <c r="B24" s="54"/>
      <c r="C24" s="55"/>
      <c r="D24" s="55"/>
      <c r="E24" s="404"/>
      <c r="F24" s="404"/>
      <c r="G24" s="404"/>
      <c r="H24" s="404"/>
      <c r="I24" s="55"/>
      <c r="J24" s="55"/>
      <c r="K24" s="55"/>
      <c r="L24" s="56"/>
    </row>
    <row r="25" spans="2:12" s="5" customFormat="1" ht="10.5">
      <c r="B25" s="54"/>
      <c r="C25" s="55"/>
      <c r="D25" s="405" t="s">
        <v>93</v>
      </c>
      <c r="E25" s="406"/>
      <c r="F25" s="406"/>
      <c r="G25" s="406"/>
      <c r="H25" s="406"/>
      <c r="I25" s="407"/>
      <c r="J25" s="55"/>
      <c r="K25" s="55"/>
      <c r="L25" s="56"/>
    </row>
    <row r="26" spans="2:12" s="5" customFormat="1" ht="10.5">
      <c r="B26" s="54"/>
      <c r="C26" s="55"/>
      <c r="D26" s="55"/>
      <c r="E26" s="404"/>
      <c r="F26" s="404"/>
      <c r="G26" s="404"/>
      <c r="H26" s="404"/>
      <c r="I26" s="55"/>
      <c r="J26" s="55"/>
      <c r="K26" s="55"/>
      <c r="L26" s="56"/>
    </row>
    <row r="27" spans="2:12" s="5" customFormat="1" ht="10.5">
      <c r="B27" s="54"/>
      <c r="C27" s="55"/>
      <c r="D27" s="55"/>
      <c r="E27" s="404"/>
      <c r="F27" s="404"/>
      <c r="G27" s="404"/>
      <c r="H27" s="404"/>
      <c r="I27" s="55"/>
      <c r="J27" s="55"/>
      <c r="K27" s="55"/>
      <c r="L27" s="56"/>
    </row>
    <row r="28" spans="2:12" s="5" customFormat="1" ht="10.5">
      <c r="B28" s="54"/>
      <c r="C28" s="55"/>
      <c r="D28" s="55"/>
      <c r="E28" s="404"/>
      <c r="F28" s="404"/>
      <c r="G28" s="404"/>
      <c r="H28" s="404"/>
      <c r="I28" s="55"/>
      <c r="J28" s="55"/>
      <c r="K28" s="55"/>
      <c r="L28" s="56"/>
    </row>
    <row r="29" spans="2:12" s="5" customFormat="1" ht="10.5">
      <c r="B29" s="54"/>
      <c r="C29" s="55"/>
      <c r="D29" s="55"/>
      <c r="E29" s="404"/>
      <c r="F29" s="404"/>
      <c r="G29" s="404"/>
      <c r="H29" s="404"/>
      <c r="I29" s="55"/>
      <c r="J29" s="55"/>
      <c r="K29" s="55"/>
      <c r="L29" s="56"/>
    </row>
    <row r="30" spans="2:12" s="5" customFormat="1" ht="10.5">
      <c r="B30" s="54"/>
      <c r="C30" s="55"/>
      <c r="D30" s="55"/>
      <c r="E30" s="404"/>
      <c r="F30" s="404"/>
      <c r="G30" s="404"/>
      <c r="H30" s="404"/>
      <c r="I30" s="55"/>
      <c r="J30" s="55"/>
      <c r="K30" s="55"/>
      <c r="L30" s="56"/>
    </row>
    <row r="31" spans="2:12" s="5" customFormat="1" ht="10.5">
      <c r="B31" s="54"/>
      <c r="C31" s="55"/>
      <c r="D31" s="55"/>
      <c r="E31" s="404"/>
      <c r="F31" s="404"/>
      <c r="G31" s="404"/>
      <c r="H31" s="404"/>
      <c r="I31" s="55"/>
      <c r="J31" s="55"/>
      <c r="K31" s="55"/>
      <c r="L31" s="56"/>
    </row>
    <row r="32" spans="2:12" s="5" customFormat="1" ht="10.5">
      <c r="B32" s="54"/>
      <c r="C32" s="55"/>
      <c r="D32" s="55"/>
      <c r="E32" s="404"/>
      <c r="F32" s="404"/>
      <c r="G32" s="404"/>
      <c r="H32" s="404"/>
      <c r="I32" s="55"/>
      <c r="J32" s="55"/>
      <c r="K32" s="55"/>
      <c r="L32" s="56"/>
    </row>
    <row r="33" spans="1:12" s="5" customFormat="1" ht="10.5">
      <c r="B33" s="57"/>
      <c r="C33" s="58"/>
      <c r="D33" s="58"/>
      <c r="E33" s="410"/>
      <c r="F33" s="410"/>
      <c r="G33" s="410"/>
      <c r="H33" s="410"/>
      <c r="I33" s="58"/>
      <c r="J33" s="58"/>
      <c r="K33" s="58"/>
      <c r="L33" s="59">
        <v>0</v>
      </c>
    </row>
    <row r="34" spans="1:12" s="5" customFormat="1" ht="11.25" thickBot="1">
      <c r="B34" s="60"/>
      <c r="C34" s="42"/>
      <c r="D34" s="42"/>
      <c r="E34" s="42"/>
      <c r="F34" s="42"/>
      <c r="G34" s="42"/>
      <c r="H34" s="42"/>
      <c r="I34" s="42"/>
      <c r="J34" s="42"/>
      <c r="K34" s="42"/>
      <c r="L34" s="61"/>
    </row>
    <row r="35" spans="1:12" s="5" customFormat="1" ht="10.5"/>
    <row r="36" spans="1:12" s="37" customFormat="1" ht="21" customHeight="1">
      <c r="A36" s="35"/>
      <c r="B36" s="36"/>
      <c r="D36" s="383"/>
      <c r="E36" s="383"/>
      <c r="F36" s="383"/>
      <c r="G36" s="383"/>
      <c r="H36" s="378"/>
      <c r="I36" s="378"/>
      <c r="J36" s="383"/>
      <c r="K36" s="378"/>
    </row>
    <row r="37" spans="1:12" s="37" customFormat="1" ht="9" customHeight="1">
      <c r="A37" s="35"/>
      <c r="B37" s="38"/>
      <c r="D37" s="347"/>
      <c r="E37" s="347"/>
      <c r="F37" s="347"/>
      <c r="G37" s="347"/>
      <c r="H37" s="378"/>
      <c r="I37" s="378"/>
      <c r="J37" s="347"/>
      <c r="K37" s="378"/>
    </row>
    <row r="38" spans="1:12" s="37" customFormat="1" ht="9.75" customHeight="1">
      <c r="A38" s="35"/>
      <c r="B38" s="38"/>
      <c r="D38" s="347"/>
      <c r="E38" s="347"/>
      <c r="F38" s="347"/>
      <c r="G38" s="347"/>
      <c r="H38" s="378"/>
      <c r="I38" s="378"/>
      <c r="J38" s="347"/>
      <c r="K38" s="378"/>
    </row>
  </sheetData>
  <mergeCells count="29">
    <mergeCell ref="A8:L8"/>
    <mergeCell ref="D36:I36"/>
    <mergeCell ref="J36:K36"/>
    <mergeCell ref="E20:H20"/>
    <mergeCell ref="E21:H21"/>
    <mergeCell ref="E22:H22"/>
    <mergeCell ref="D16:H16"/>
    <mergeCell ref="D17:H17"/>
    <mergeCell ref="E30:H30"/>
    <mergeCell ref="E23:H23"/>
    <mergeCell ref="E32:H32"/>
    <mergeCell ref="E33:H33"/>
    <mergeCell ref="B16:B19"/>
    <mergeCell ref="C16:C19"/>
    <mergeCell ref="D18:D19"/>
    <mergeCell ref="E18:H19"/>
    <mergeCell ref="D37:I37"/>
    <mergeCell ref="J37:K37"/>
    <mergeCell ref="D38:I38"/>
    <mergeCell ref="J38:K38"/>
    <mergeCell ref="I16:I19"/>
    <mergeCell ref="K16:K19"/>
    <mergeCell ref="E24:H24"/>
    <mergeCell ref="E26:H26"/>
    <mergeCell ref="D25:I25"/>
    <mergeCell ref="E31:H31"/>
    <mergeCell ref="E27:H27"/>
    <mergeCell ref="E28:H28"/>
    <mergeCell ref="E29:H29"/>
  </mergeCells>
  <phoneticPr fontId="0" type="noConversion"/>
  <printOptions horizontalCentered="1"/>
  <pageMargins left="1.1811023622047245" right="0.74803149606299213" top="0.78740157480314965" bottom="0.78740157480314965" header="0" footer="0"/>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dimension ref="A1:P38"/>
  <sheetViews>
    <sheetView topLeftCell="A7" zoomScale="106" zoomScaleNormal="106" workbookViewId="0">
      <selection activeCell="N20" sqref="N20"/>
    </sheetView>
  </sheetViews>
  <sheetFormatPr baseColWidth="10" defaultColWidth="10" defaultRowHeight="12.75"/>
  <cols>
    <col min="1" max="1" width="9.25" style="15" customWidth="1"/>
    <col min="2" max="2" width="5.875" style="15" customWidth="1"/>
    <col min="3" max="3" width="26" style="16" customWidth="1"/>
    <col min="4" max="4" width="3.5" style="16" customWidth="1"/>
    <col min="5" max="5" width="2.625" style="16" customWidth="1"/>
    <col min="6" max="6" width="3.125" style="16" customWidth="1"/>
    <col min="7" max="7" width="3.375" style="16" customWidth="1"/>
    <col min="8" max="8" width="13.375" style="16" customWidth="1"/>
    <col min="9" max="9" width="13.75" style="16" customWidth="1"/>
    <col min="10" max="10" width="16.875" style="16" customWidth="1"/>
    <col min="11" max="11" width="9" style="16" customWidth="1"/>
    <col min="12" max="16384" width="10" style="16"/>
  </cols>
  <sheetData>
    <row r="1" spans="1:16">
      <c r="A1" s="267"/>
      <c r="B1" s="267"/>
    </row>
    <row r="2" spans="1:16">
      <c r="A2" s="267"/>
      <c r="B2" s="267"/>
    </row>
    <row r="3" spans="1:16">
      <c r="A3" s="267"/>
      <c r="B3" s="267"/>
    </row>
    <row r="4" spans="1:16">
      <c r="A4" s="267"/>
      <c r="B4" s="267"/>
    </row>
    <row r="5" spans="1:16">
      <c r="A5" s="267"/>
      <c r="B5" s="267"/>
    </row>
    <row r="6" spans="1:16">
      <c r="A6" s="267"/>
      <c r="B6" s="267"/>
    </row>
    <row r="7" spans="1:16" ht="15">
      <c r="A7" s="352" t="s">
        <v>0</v>
      </c>
      <c r="B7" s="352"/>
      <c r="C7" s="351"/>
      <c r="D7" s="351"/>
      <c r="E7" s="351"/>
      <c r="F7" s="351"/>
      <c r="G7" s="351"/>
      <c r="H7" s="351"/>
      <c r="I7" s="351"/>
      <c r="J7" s="351"/>
      <c r="K7" s="351"/>
      <c r="L7" s="15"/>
      <c r="M7" s="15"/>
      <c r="N7" s="15"/>
      <c r="O7" s="15"/>
      <c r="P7" s="15"/>
    </row>
    <row r="8" spans="1:16" s="17" customFormat="1">
      <c r="A8" s="16"/>
      <c r="B8" s="16"/>
      <c r="C8" s="16"/>
      <c r="D8" s="16"/>
      <c r="E8" s="16"/>
      <c r="F8" s="16"/>
      <c r="G8" s="16"/>
      <c r="H8" s="16"/>
      <c r="I8" s="16"/>
      <c r="J8" s="16"/>
      <c r="K8" s="16"/>
      <c r="L8" s="16"/>
      <c r="M8" s="16"/>
      <c r="N8" s="16"/>
      <c r="O8" s="16"/>
      <c r="P8" s="16"/>
    </row>
    <row r="9" spans="1:16" s="17" customFormat="1">
      <c r="A9" s="414" t="s">
        <v>28</v>
      </c>
      <c r="B9" s="414"/>
      <c r="C9" s="415"/>
      <c r="D9" s="415"/>
      <c r="E9" s="415"/>
      <c r="F9" s="415"/>
      <c r="G9" s="415"/>
      <c r="H9" s="415"/>
      <c r="I9" s="415"/>
      <c r="J9" s="415"/>
      <c r="K9" s="415"/>
      <c r="L9" s="16"/>
      <c r="M9" s="16"/>
      <c r="N9" s="16"/>
      <c r="O9" s="16"/>
      <c r="P9" s="16"/>
    </row>
    <row r="10" spans="1:16">
      <c r="A10" s="16"/>
      <c r="B10" s="16"/>
      <c r="C10" s="18"/>
    </row>
    <row r="11" spans="1:16">
      <c r="A11" s="44" t="s">
        <v>133</v>
      </c>
      <c r="B11" s="19"/>
      <c r="C11" s="20"/>
      <c r="D11" s="20"/>
      <c r="E11" s="20"/>
      <c r="F11" s="20"/>
      <c r="G11" s="20"/>
      <c r="H11" s="20"/>
      <c r="I11" s="9"/>
      <c r="J11" s="9" t="s">
        <v>29</v>
      </c>
      <c r="K11" s="10" t="s">
        <v>134</v>
      </c>
    </row>
    <row r="12" spans="1:16">
      <c r="A12" s="19" t="s">
        <v>30</v>
      </c>
      <c r="B12" s="11">
        <v>2022</v>
      </c>
      <c r="C12" s="12" t="s">
        <v>31</v>
      </c>
      <c r="D12" s="13"/>
      <c r="E12" s="13"/>
      <c r="F12" s="13" t="s">
        <v>62</v>
      </c>
      <c r="G12" s="13"/>
      <c r="H12" s="9"/>
      <c r="I12" s="9"/>
      <c r="J12" s="9"/>
      <c r="K12" s="9"/>
    </row>
    <row r="13" spans="1:16">
      <c r="A13" s="19"/>
      <c r="B13" s="19"/>
      <c r="C13" s="12"/>
      <c r="D13" s="9"/>
      <c r="E13" s="9"/>
      <c r="F13" s="9"/>
      <c r="G13" s="9"/>
      <c r="H13" s="9"/>
      <c r="I13" s="9"/>
      <c r="J13" s="9"/>
      <c r="K13" s="9"/>
    </row>
    <row r="14" spans="1:16">
      <c r="A14" s="14"/>
      <c r="B14" s="14"/>
    </row>
    <row r="15" spans="1:16" ht="13.5" customHeight="1">
      <c r="A15" s="62"/>
      <c r="B15" s="63"/>
      <c r="C15" s="64"/>
      <c r="D15" s="63"/>
      <c r="E15" s="63"/>
      <c r="F15" s="63"/>
      <c r="G15" s="63"/>
      <c r="H15" s="65" t="s">
        <v>32</v>
      </c>
      <c r="I15" s="63" t="s">
        <v>33</v>
      </c>
      <c r="J15" s="66" t="s">
        <v>34</v>
      </c>
      <c r="K15" s="66"/>
    </row>
    <row r="16" spans="1:16">
      <c r="A16" s="67"/>
      <c r="B16" s="68"/>
      <c r="C16" s="69" t="s">
        <v>35</v>
      </c>
      <c r="D16" s="69"/>
      <c r="E16" s="69"/>
      <c r="F16" s="69"/>
      <c r="G16" s="69"/>
      <c r="H16" s="70" t="s">
        <v>36</v>
      </c>
      <c r="I16" s="68" t="s">
        <v>37</v>
      </c>
      <c r="J16" s="70" t="s">
        <v>38</v>
      </c>
      <c r="K16" s="70" t="s">
        <v>39</v>
      </c>
    </row>
    <row r="17" spans="1:11">
      <c r="A17" s="71"/>
      <c r="B17" s="72"/>
      <c r="C17" s="73"/>
      <c r="D17" s="73"/>
      <c r="E17" s="73"/>
      <c r="F17" s="73"/>
      <c r="G17" s="73"/>
      <c r="H17" s="74" t="s">
        <v>40</v>
      </c>
      <c r="I17" s="72" t="s">
        <v>4</v>
      </c>
      <c r="J17" s="75" t="s">
        <v>41</v>
      </c>
      <c r="K17" s="75"/>
    </row>
    <row r="18" spans="1:11">
      <c r="A18" s="67"/>
      <c r="B18" s="68"/>
      <c r="C18" s="76"/>
      <c r="D18" s="76"/>
      <c r="E18" s="76"/>
      <c r="F18" s="76"/>
      <c r="G18" s="76"/>
      <c r="H18" s="77"/>
      <c r="I18" s="77"/>
      <c r="J18" s="77"/>
      <c r="K18" s="77"/>
    </row>
    <row r="19" spans="1:11">
      <c r="A19" s="67" t="s">
        <v>42</v>
      </c>
      <c r="B19" s="78">
        <v>1</v>
      </c>
      <c r="C19" s="76" t="s">
        <v>43</v>
      </c>
      <c r="D19" s="79"/>
      <c r="E19" s="79"/>
      <c r="F19" s="79"/>
      <c r="G19" s="80"/>
      <c r="H19" s="81">
        <f>+'anexo 3 '!L33</f>
        <v>0</v>
      </c>
      <c r="I19" s="81">
        <v>0</v>
      </c>
      <c r="J19" s="81">
        <f>+H19-I19</f>
        <v>0</v>
      </c>
      <c r="K19" s="82" t="s">
        <v>44</v>
      </c>
    </row>
    <row r="20" spans="1:11">
      <c r="A20" s="67" t="s">
        <v>45</v>
      </c>
      <c r="B20" s="78">
        <v>2</v>
      </c>
      <c r="C20" s="83" t="s">
        <v>46</v>
      </c>
      <c r="D20" s="79"/>
      <c r="E20" s="79"/>
      <c r="F20" s="79"/>
      <c r="G20" s="80"/>
      <c r="H20" s="84">
        <f>+SUM('Anexo 2 Bis'!D19:D21)</f>
        <v>409805360.79000008</v>
      </c>
      <c r="I20" s="84">
        <f>+'Anexo I Programacion Financiera'!J23</f>
        <v>301904042.52999997</v>
      </c>
      <c r="J20" s="84">
        <f>+H20-I20</f>
        <v>107901318.26000011</v>
      </c>
      <c r="K20" s="82" t="s">
        <v>47</v>
      </c>
    </row>
    <row r="21" spans="1:11" ht="19.5" customHeight="1">
      <c r="A21" s="67" t="s">
        <v>48</v>
      </c>
      <c r="B21" s="78">
        <v>3</v>
      </c>
      <c r="C21" s="83" t="s">
        <v>49</v>
      </c>
      <c r="D21" s="79"/>
      <c r="E21" s="79"/>
      <c r="F21" s="79"/>
      <c r="G21" s="80"/>
      <c r="H21" s="81">
        <f>+H19-H20</f>
        <v>-409805360.79000008</v>
      </c>
      <c r="I21" s="81">
        <f>+I19-I20</f>
        <v>-301904042.52999997</v>
      </c>
      <c r="J21" s="81">
        <f>+J19-J20</f>
        <v>-107901318.26000011</v>
      </c>
      <c r="K21" s="82"/>
    </row>
    <row r="22" spans="1:11">
      <c r="A22" s="67" t="s">
        <v>50</v>
      </c>
      <c r="B22" s="78">
        <v>4</v>
      </c>
      <c r="C22" s="83" t="s">
        <v>51</v>
      </c>
      <c r="D22" s="85"/>
      <c r="E22" s="85"/>
      <c r="F22" s="85"/>
      <c r="G22" s="86"/>
      <c r="H22" s="87">
        <v>0</v>
      </c>
      <c r="I22" s="81">
        <v>0</v>
      </c>
      <c r="J22" s="81">
        <f>+H22-I22</f>
        <v>0</v>
      </c>
      <c r="K22" s="82" t="s">
        <v>44</v>
      </c>
    </row>
    <row r="23" spans="1:11">
      <c r="A23" s="67" t="s">
        <v>52</v>
      </c>
      <c r="B23" s="78">
        <v>5</v>
      </c>
      <c r="C23" s="83" t="s">
        <v>53</v>
      </c>
      <c r="D23" s="79"/>
      <c r="E23" s="79"/>
      <c r="F23" s="79"/>
      <c r="G23" s="80"/>
      <c r="H23" s="84">
        <f>+SUM('Anexo 2 Bis'!D22:D23)</f>
        <v>8243247.3499999996</v>
      </c>
      <c r="I23" s="84">
        <f>+'Anexo I Programacion Financiera'!J26</f>
        <v>675000</v>
      </c>
      <c r="J23" s="84">
        <f>+H23-I23</f>
        <v>7568247.3499999996</v>
      </c>
      <c r="K23" s="82" t="s">
        <v>47</v>
      </c>
    </row>
    <row r="24" spans="1:11" ht="19.5" customHeight="1">
      <c r="A24" s="67" t="s">
        <v>54</v>
      </c>
      <c r="B24" s="78">
        <v>6</v>
      </c>
      <c r="C24" s="83" t="s">
        <v>55</v>
      </c>
      <c r="D24" s="79"/>
      <c r="E24" s="79"/>
      <c r="F24" s="79"/>
      <c r="G24" s="80"/>
      <c r="H24" s="81">
        <f>+H21+H22-H23</f>
        <v>-418048608.1400001</v>
      </c>
      <c r="I24" s="81">
        <f>+I21+I22-I23</f>
        <v>-302579042.52999997</v>
      </c>
      <c r="J24" s="81">
        <f>+J21+J22-J23</f>
        <v>-115469565.6100001</v>
      </c>
      <c r="K24" s="82"/>
    </row>
    <row r="25" spans="1:11">
      <c r="A25" s="67"/>
      <c r="B25" s="78">
        <v>7</v>
      </c>
      <c r="C25" s="83" t="s">
        <v>101</v>
      </c>
      <c r="D25" s="79"/>
      <c r="E25" s="79"/>
      <c r="F25" s="79"/>
      <c r="G25" s="80"/>
      <c r="H25" s="81">
        <f>+H19+H22</f>
        <v>0</v>
      </c>
      <c r="I25" s="81">
        <f>+I19-I22</f>
        <v>0</v>
      </c>
      <c r="J25" s="81">
        <f>+J19-J22</f>
        <v>0</v>
      </c>
      <c r="K25" s="82"/>
    </row>
    <row r="26" spans="1:11">
      <c r="A26" s="67"/>
      <c r="B26" s="78">
        <v>8</v>
      </c>
      <c r="C26" s="83" t="s">
        <v>102</v>
      </c>
      <c r="D26" s="79"/>
      <c r="E26" s="79"/>
      <c r="F26" s="79"/>
      <c r="G26" s="80"/>
      <c r="H26" s="84">
        <f>+H20+H23</f>
        <v>418048608.1400001</v>
      </c>
      <c r="I26" s="84">
        <f>+I20+I23</f>
        <v>302579042.52999997</v>
      </c>
      <c r="J26" s="84">
        <f>+J20+J23</f>
        <v>115469565.6100001</v>
      </c>
      <c r="K26" s="82"/>
    </row>
    <row r="27" spans="1:11" ht="18" customHeight="1">
      <c r="A27" s="67" t="s">
        <v>56</v>
      </c>
      <c r="B27" s="78">
        <v>9</v>
      </c>
      <c r="C27" s="83" t="s">
        <v>57</v>
      </c>
      <c r="D27" s="79"/>
      <c r="E27" s="79"/>
      <c r="F27" s="79"/>
      <c r="G27" s="80"/>
      <c r="H27" s="81">
        <v>0</v>
      </c>
      <c r="I27" s="81">
        <v>0</v>
      </c>
      <c r="J27" s="81">
        <f>+H27-I27</f>
        <v>0</v>
      </c>
      <c r="K27" s="82" t="s">
        <v>44</v>
      </c>
    </row>
    <row r="28" spans="1:11">
      <c r="A28" s="67" t="s">
        <v>58</v>
      </c>
      <c r="B28" s="78">
        <v>10</v>
      </c>
      <c r="C28" s="83" t="s">
        <v>59</v>
      </c>
      <c r="D28" s="79"/>
      <c r="E28" s="79"/>
      <c r="F28" s="79"/>
      <c r="G28" s="80"/>
      <c r="H28" s="81">
        <v>0</v>
      </c>
      <c r="I28" s="81">
        <v>0</v>
      </c>
      <c r="J28" s="81">
        <f>+H28-I28</f>
        <v>0</v>
      </c>
      <c r="K28" s="82" t="s">
        <v>47</v>
      </c>
    </row>
    <row r="29" spans="1:11" ht="19.5" customHeight="1">
      <c r="A29" s="67" t="s">
        <v>60</v>
      </c>
      <c r="B29" s="78">
        <v>11</v>
      </c>
      <c r="C29" s="83" t="s">
        <v>61</v>
      </c>
      <c r="D29" s="79"/>
      <c r="E29" s="79"/>
      <c r="F29" s="79"/>
      <c r="G29" s="80"/>
      <c r="H29" s="84">
        <f>+H24+H27-H28</f>
        <v>-418048608.1400001</v>
      </c>
      <c r="I29" s="84">
        <f>+I24+I27-I28</f>
        <v>-302579042.52999997</v>
      </c>
      <c r="J29" s="84">
        <f>+J24+J27-J28</f>
        <v>-115469565.6100001</v>
      </c>
      <c r="K29" s="82"/>
    </row>
    <row r="30" spans="1:11" ht="18.75" customHeight="1">
      <c r="A30" s="67" t="s">
        <v>62</v>
      </c>
      <c r="B30" s="78">
        <v>12</v>
      </c>
      <c r="C30" s="83" t="s">
        <v>63</v>
      </c>
      <c r="D30" s="79"/>
      <c r="E30" s="79"/>
      <c r="F30" s="79"/>
      <c r="G30" s="80"/>
      <c r="H30" s="81">
        <v>0</v>
      </c>
      <c r="I30" s="81">
        <v>0</v>
      </c>
      <c r="J30" s="81">
        <f>+H30-I30</f>
        <v>0</v>
      </c>
      <c r="K30" s="82"/>
    </row>
    <row r="31" spans="1:11">
      <c r="A31" s="67" t="s">
        <v>64</v>
      </c>
      <c r="B31" s="78">
        <v>13</v>
      </c>
      <c r="C31" s="83" t="s">
        <v>65</v>
      </c>
      <c r="D31" s="79"/>
      <c r="E31" s="79"/>
      <c r="F31" s="79"/>
      <c r="G31" s="80"/>
      <c r="H31" s="81">
        <f>+'Anexo 2 Bis'!D24</f>
        <v>0</v>
      </c>
      <c r="I31" s="81">
        <f>+'Anexo I Programacion Financiera'!I28</f>
        <v>0</v>
      </c>
      <c r="J31" s="81">
        <f>+H31-I31</f>
        <v>0</v>
      </c>
      <c r="K31" s="82" t="s">
        <v>66</v>
      </c>
    </row>
    <row r="32" spans="1:11" ht="18.75" customHeight="1">
      <c r="A32" s="67" t="s">
        <v>67</v>
      </c>
      <c r="B32" s="78">
        <v>14</v>
      </c>
      <c r="C32" s="83" t="s">
        <v>68</v>
      </c>
      <c r="D32" s="79"/>
      <c r="E32" s="79"/>
      <c r="F32" s="79"/>
      <c r="G32" s="80"/>
      <c r="H32" s="81">
        <f>+H30-H31</f>
        <v>0</v>
      </c>
      <c r="I32" s="81">
        <f>+I30-I31</f>
        <v>0</v>
      </c>
      <c r="J32" s="81">
        <f>+J30-J31</f>
        <v>0</v>
      </c>
      <c r="K32" s="82"/>
    </row>
    <row r="33" spans="1:12" s="34" customFormat="1" ht="24.75" customHeight="1">
      <c r="A33" s="88" t="s">
        <v>69</v>
      </c>
      <c r="B33" s="89">
        <v>15</v>
      </c>
      <c r="C33" s="90" t="s">
        <v>70</v>
      </c>
      <c r="D33" s="91"/>
      <c r="E33" s="91"/>
      <c r="F33" s="91"/>
      <c r="G33" s="92"/>
      <c r="H33" s="93">
        <f>+H29+H32</f>
        <v>-418048608.1400001</v>
      </c>
      <c r="I33" s="93">
        <f>+I29+I32</f>
        <v>-302579042.52999997</v>
      </c>
      <c r="J33" s="93">
        <f>+J29+J32</f>
        <v>-115469565.6100001</v>
      </c>
      <c r="K33" s="74"/>
    </row>
    <row r="35" spans="1:12">
      <c r="A35" s="363"/>
      <c r="B35" s="363"/>
      <c r="C35" s="363"/>
      <c r="D35" s="363"/>
      <c r="E35" s="363"/>
      <c r="F35" s="363"/>
      <c r="G35" s="363"/>
      <c r="H35" s="363"/>
      <c r="I35" s="363"/>
      <c r="J35" s="363"/>
      <c r="K35" s="363"/>
      <c r="L35" s="363"/>
    </row>
    <row r="36" spans="1:12" s="37" customFormat="1" ht="21" customHeight="1">
      <c r="A36" s="35"/>
      <c r="B36" s="35"/>
      <c r="C36" s="36"/>
      <c r="D36" s="383"/>
      <c r="E36" s="383"/>
      <c r="F36" s="383"/>
      <c r="G36" s="383"/>
      <c r="H36" s="378"/>
      <c r="I36" s="378"/>
      <c r="J36" s="383"/>
      <c r="K36" s="378"/>
    </row>
    <row r="37" spans="1:12" s="37" customFormat="1" ht="9" customHeight="1">
      <c r="A37" s="35"/>
      <c r="B37" s="35"/>
      <c r="C37" s="38"/>
      <c r="D37" s="347"/>
      <c r="E37" s="347"/>
      <c r="F37" s="347"/>
      <c r="G37" s="347"/>
      <c r="H37" s="378"/>
      <c r="I37" s="378"/>
      <c r="J37" s="347"/>
      <c r="K37" s="378"/>
    </row>
    <row r="38" spans="1:12" s="37" customFormat="1" ht="9.75" customHeight="1">
      <c r="A38" s="35"/>
      <c r="B38" s="35"/>
      <c r="C38" s="38"/>
      <c r="D38" s="347"/>
      <c r="E38" s="347"/>
      <c r="F38" s="347"/>
      <c r="G38" s="347"/>
      <c r="H38" s="378"/>
      <c r="I38" s="378"/>
      <c r="J38" s="347"/>
      <c r="K38" s="378"/>
    </row>
  </sheetData>
  <mergeCells count="9">
    <mergeCell ref="A7:K7"/>
    <mergeCell ref="A9:K9"/>
    <mergeCell ref="J37:K37"/>
    <mergeCell ref="J38:K38"/>
    <mergeCell ref="D36:I36"/>
    <mergeCell ref="J36:K36"/>
    <mergeCell ref="D37:I37"/>
    <mergeCell ref="D38:I38"/>
    <mergeCell ref="A35:L35"/>
  </mergeCells>
  <phoneticPr fontId="7" type="noConversion"/>
  <pageMargins left="1.3779527559055118" right="0.39370078740157483" top="0.78740157480314965" bottom="0.78740157480314965" header="0" footer="0"/>
  <pageSetup paperSize="9" scale="81" orientation="landscape" horizontalDpi="300" verticalDpi="300" r:id="rId1"/>
  <headerFooter alignWithMargins="0"/>
  <rowBreaks count="1" manualBreakCount="1">
    <brk id="33" max="16383" man="1"/>
  </rowBreaks>
  <drawing r:id="rId2"/>
  <legacyDrawing r:id="rId3"/>
  <oleObjects>
    <oleObject progId="PBrush" shapeId="2049" r:id="rId4"/>
  </oleObjects>
</worksheet>
</file>

<file path=xl/worksheets/sheet6.xml><?xml version="1.0" encoding="utf-8"?>
<worksheet xmlns="http://schemas.openxmlformats.org/spreadsheetml/2006/main" xmlns:r="http://schemas.openxmlformats.org/officeDocument/2006/relationships">
  <dimension ref="B1:M41"/>
  <sheetViews>
    <sheetView topLeftCell="A7" workbookViewId="0">
      <selection activeCell="L7" sqref="L7"/>
    </sheetView>
  </sheetViews>
  <sheetFormatPr baseColWidth="10" defaultRowHeight="12.75"/>
  <cols>
    <col min="1" max="1" width="5.25" customWidth="1"/>
    <col min="2" max="6" width="9.875" customWidth="1"/>
    <col min="7" max="7" width="10.75" customWidth="1"/>
    <col min="8" max="10" width="3.25" customWidth="1"/>
    <col min="11" max="12" width="3.125" customWidth="1"/>
  </cols>
  <sheetData>
    <row r="1" spans="2:13" ht="80.25" customHeight="1">
      <c r="B1" s="99"/>
      <c r="C1" s="96"/>
      <c r="D1" s="96"/>
      <c r="E1" s="96"/>
      <c r="F1" s="96"/>
      <c r="G1" s="96"/>
      <c r="H1" s="96"/>
      <c r="I1" s="96"/>
      <c r="J1" s="96"/>
      <c r="K1" s="97"/>
    </row>
    <row r="2" spans="2:13">
      <c r="B2" s="206"/>
      <c r="C2" s="221"/>
      <c r="D2" s="221"/>
      <c r="E2" s="221"/>
      <c r="F2" s="221"/>
      <c r="G2" s="221"/>
      <c r="H2" s="221"/>
      <c r="I2" s="221"/>
      <c r="J2" s="221"/>
      <c r="K2" s="98"/>
    </row>
    <row r="3" spans="2:13">
      <c r="B3" s="206"/>
      <c r="C3" s="207"/>
      <c r="D3" s="207" t="s">
        <v>141</v>
      </c>
      <c r="E3" s="207"/>
      <c r="F3" s="207"/>
      <c r="G3" s="221"/>
      <c r="H3" s="221"/>
      <c r="I3" s="221"/>
      <c r="J3" s="221"/>
      <c r="K3" s="98"/>
    </row>
    <row r="4" spans="2:13">
      <c r="B4" s="206"/>
      <c r="C4" s="207"/>
      <c r="D4" s="207"/>
      <c r="E4" s="207"/>
      <c r="F4" s="207"/>
      <c r="G4" s="221"/>
      <c r="H4" s="221"/>
      <c r="I4" s="221"/>
      <c r="J4" s="221"/>
      <c r="K4" s="98"/>
    </row>
    <row r="5" spans="2:13">
      <c r="B5" s="206"/>
      <c r="C5" s="207"/>
      <c r="D5" s="207" t="s">
        <v>144</v>
      </c>
      <c r="E5" s="207"/>
      <c r="F5" s="207"/>
      <c r="G5" s="221"/>
      <c r="H5" s="221"/>
      <c r="I5" s="221"/>
      <c r="J5" s="221"/>
      <c r="K5" s="98"/>
    </row>
    <row r="6" spans="2:13">
      <c r="B6" s="206"/>
      <c r="C6" s="221"/>
      <c r="D6" s="221"/>
      <c r="E6" s="221"/>
      <c r="F6" s="221"/>
      <c r="G6" s="221"/>
      <c r="H6" s="221"/>
      <c r="I6" s="221"/>
      <c r="J6" s="221"/>
      <c r="K6" s="98"/>
    </row>
    <row r="7" spans="2:13">
      <c r="B7" s="206"/>
      <c r="C7" s="221"/>
      <c r="D7" s="221"/>
      <c r="E7" s="221"/>
      <c r="F7" s="221"/>
      <c r="G7" s="221"/>
      <c r="H7" s="221"/>
      <c r="I7" s="221"/>
      <c r="J7" s="221"/>
      <c r="K7" s="98"/>
    </row>
    <row r="8" spans="2:13">
      <c r="B8" s="100" t="s">
        <v>140</v>
      </c>
      <c r="C8" s="101"/>
      <c r="D8" s="101"/>
      <c r="E8" s="101"/>
      <c r="F8" s="101"/>
      <c r="G8" s="101"/>
      <c r="H8" s="101"/>
      <c r="I8" s="101"/>
      <c r="J8" s="101"/>
      <c r="K8" s="144"/>
    </row>
    <row r="9" spans="2:13">
      <c r="B9" s="100"/>
      <c r="C9" s="101"/>
      <c r="D9" s="101"/>
      <c r="E9" s="101"/>
      <c r="F9" s="101"/>
      <c r="G9" s="101"/>
      <c r="H9" s="101"/>
      <c r="I9" s="101"/>
      <c r="J9" s="101"/>
      <c r="K9" s="144"/>
    </row>
    <row r="10" spans="2:13">
      <c r="B10" s="105" t="s">
        <v>29</v>
      </c>
      <c r="C10" s="10"/>
      <c r="D10" s="10" t="s">
        <v>134</v>
      </c>
      <c r="E10" s="101"/>
      <c r="F10" s="101"/>
      <c r="G10" s="101"/>
      <c r="H10" s="101"/>
      <c r="I10" s="101"/>
      <c r="J10" s="101"/>
      <c r="K10" s="144"/>
    </row>
    <row r="11" spans="2:13">
      <c r="B11" s="100"/>
      <c r="C11" s="101"/>
      <c r="D11" s="101"/>
      <c r="E11" s="101"/>
      <c r="F11" s="101"/>
      <c r="G11" s="101"/>
      <c r="H11" s="102">
        <v>1</v>
      </c>
      <c r="I11" s="102">
        <v>2</v>
      </c>
      <c r="J11" s="102">
        <v>3</v>
      </c>
      <c r="K11" s="145">
        <v>4</v>
      </c>
    </row>
    <row r="12" spans="2:13">
      <c r="B12" s="227" t="s">
        <v>146</v>
      </c>
      <c r="C12" s="101">
        <v>2022</v>
      </c>
      <c r="D12" s="101"/>
      <c r="E12" s="101"/>
      <c r="F12" s="101"/>
      <c r="G12" s="101" t="s">
        <v>31</v>
      </c>
      <c r="H12" s="208"/>
      <c r="I12" s="208"/>
      <c r="J12" s="208" t="s">
        <v>62</v>
      </c>
      <c r="K12" s="220"/>
    </row>
    <row r="13" spans="2:13" ht="13.5" thickBot="1">
      <c r="B13" s="103"/>
      <c r="C13" s="104"/>
      <c r="D13" s="104"/>
      <c r="E13" s="104"/>
      <c r="F13" s="104"/>
      <c r="G13" s="104"/>
      <c r="H13" s="104"/>
      <c r="I13" s="104"/>
      <c r="J13" s="104"/>
      <c r="K13" s="146"/>
    </row>
    <row r="14" spans="2:13" ht="1.5" customHeight="1" thickBot="1">
      <c r="B14" s="101"/>
      <c r="C14" s="101"/>
      <c r="D14" s="101"/>
      <c r="E14" s="101"/>
      <c r="F14" s="101"/>
      <c r="G14" s="101"/>
      <c r="H14" s="101"/>
      <c r="I14" s="101"/>
      <c r="J14" s="101"/>
      <c r="K14" s="101"/>
    </row>
    <row r="15" spans="2:13" ht="259.5" customHeight="1" thickBot="1">
      <c r="B15" s="416" t="s">
        <v>190</v>
      </c>
      <c r="C15" s="417"/>
      <c r="D15" s="417"/>
      <c r="E15" s="417"/>
      <c r="F15" s="417"/>
      <c r="G15" s="417"/>
      <c r="H15" s="417"/>
      <c r="I15" s="417"/>
      <c r="J15" s="417"/>
      <c r="K15" s="418"/>
      <c r="L15" s="95"/>
      <c r="M15" s="95"/>
    </row>
    <row r="16" spans="2:13" ht="1.5" customHeight="1" thickBot="1">
      <c r="B16" s="416" t="s">
        <v>183</v>
      </c>
      <c r="C16" s="417"/>
      <c r="D16" s="417"/>
      <c r="E16" s="417"/>
      <c r="F16" s="417"/>
      <c r="G16" s="417"/>
      <c r="H16" s="417"/>
      <c r="I16" s="417"/>
      <c r="J16" s="417"/>
      <c r="K16" s="418"/>
      <c r="L16" s="95"/>
      <c r="M16" s="95"/>
    </row>
    <row r="17" spans="2:13" ht="42.75" customHeight="1">
      <c r="B17" s="226"/>
      <c r="C17" s="226"/>
      <c r="D17" s="226"/>
      <c r="E17" s="226"/>
      <c r="F17" s="226"/>
      <c r="G17" s="226"/>
      <c r="H17" s="226"/>
      <c r="I17" s="226"/>
      <c r="J17" s="226"/>
      <c r="K17" s="226"/>
      <c r="L17" s="95"/>
      <c r="M17" s="95"/>
    </row>
    <row r="18" spans="2:13" s="225" customFormat="1" ht="26.25" customHeight="1">
      <c r="B18" s="222"/>
      <c r="C18" s="222"/>
      <c r="D18" s="222"/>
      <c r="E18" s="222"/>
      <c r="F18" s="222"/>
      <c r="G18" s="222"/>
      <c r="H18" s="222"/>
      <c r="I18" s="222"/>
      <c r="J18" s="222"/>
      <c r="K18" s="222"/>
      <c r="L18" s="224"/>
      <c r="M18" s="224"/>
    </row>
    <row r="19" spans="2:13">
      <c r="B19" s="223"/>
      <c r="C19" s="223"/>
      <c r="D19" s="223"/>
      <c r="E19" s="223"/>
      <c r="F19" s="223"/>
      <c r="G19" s="223"/>
      <c r="H19" s="223"/>
      <c r="I19" s="223"/>
      <c r="J19" s="223"/>
      <c r="K19" s="223"/>
    </row>
    <row r="20" spans="2:13">
      <c r="B20" s="223"/>
      <c r="C20" s="223"/>
      <c r="D20" s="223"/>
      <c r="E20" s="223"/>
      <c r="F20" s="223"/>
      <c r="G20" s="223"/>
      <c r="H20" s="223"/>
      <c r="I20" s="223"/>
      <c r="J20" s="223"/>
      <c r="K20" s="223"/>
    </row>
    <row r="21" spans="2:13">
      <c r="B21" s="223"/>
      <c r="C21" s="223"/>
      <c r="D21" s="223"/>
      <c r="E21" s="223"/>
      <c r="F21" s="223"/>
      <c r="G21" s="223"/>
      <c r="H21" s="223"/>
      <c r="I21" s="223"/>
      <c r="J21" s="223"/>
      <c r="K21" s="223"/>
    </row>
    <row r="22" spans="2:13">
      <c r="B22" s="223"/>
      <c r="C22" s="223"/>
      <c r="D22" s="223"/>
      <c r="E22" s="223"/>
      <c r="F22" s="223"/>
      <c r="G22" s="223"/>
      <c r="H22" s="223"/>
      <c r="I22" s="223"/>
      <c r="J22" s="223"/>
      <c r="K22" s="223"/>
    </row>
    <row r="23" spans="2:13">
      <c r="B23" s="223"/>
      <c r="C23" s="223"/>
      <c r="D23" s="223"/>
      <c r="E23" s="223"/>
      <c r="F23" s="223"/>
      <c r="G23" s="223"/>
      <c r="H23" s="223"/>
      <c r="I23" s="223"/>
      <c r="J23" s="223"/>
      <c r="K23" s="223"/>
    </row>
    <row r="24" spans="2:13">
      <c r="B24" s="223"/>
      <c r="C24" s="223"/>
      <c r="D24" s="223"/>
      <c r="E24" s="223"/>
      <c r="F24" s="223"/>
      <c r="G24" s="223"/>
      <c r="H24" s="223"/>
      <c r="I24" s="223"/>
      <c r="J24" s="223"/>
      <c r="K24" s="223"/>
    </row>
    <row r="25" spans="2:13">
      <c r="B25" s="101"/>
      <c r="C25" s="101"/>
      <c r="D25" s="101"/>
      <c r="E25" s="101"/>
      <c r="F25" s="101"/>
      <c r="G25" s="101"/>
      <c r="H25" s="101"/>
      <c r="I25" s="101"/>
      <c r="J25" s="101"/>
      <c r="K25" s="101"/>
    </row>
    <row r="26" spans="2:13">
      <c r="B26" s="101"/>
      <c r="C26" s="101"/>
      <c r="D26" s="101"/>
      <c r="E26" s="101"/>
      <c r="F26" s="101"/>
      <c r="G26" s="101"/>
      <c r="H26" s="101"/>
      <c r="I26" s="101"/>
      <c r="J26" s="101"/>
      <c r="K26" s="101"/>
    </row>
    <row r="27" spans="2:13">
      <c r="B27" s="101"/>
      <c r="C27" s="101"/>
      <c r="D27" s="101"/>
      <c r="E27" s="101"/>
      <c r="F27" s="101"/>
      <c r="G27" s="101"/>
      <c r="H27" s="101"/>
      <c r="I27" s="101"/>
      <c r="J27" s="101"/>
      <c r="K27" s="101"/>
    </row>
    <row r="28" spans="2:13">
      <c r="B28" s="101"/>
      <c r="C28" s="101"/>
      <c r="D28" s="101"/>
      <c r="E28" s="101"/>
      <c r="F28" s="101"/>
      <c r="G28" s="101"/>
      <c r="H28" s="101"/>
      <c r="I28" s="101"/>
      <c r="J28" s="101"/>
      <c r="K28" s="101"/>
    </row>
    <row r="29" spans="2:13">
      <c r="B29" s="101"/>
      <c r="C29" s="101"/>
      <c r="D29" s="101"/>
      <c r="E29" s="101"/>
      <c r="F29" s="101"/>
      <c r="G29" s="101"/>
      <c r="H29" s="101"/>
      <c r="I29" s="101"/>
      <c r="J29" s="101"/>
      <c r="K29" s="101"/>
    </row>
    <row r="30" spans="2:13">
      <c r="B30" s="101"/>
      <c r="C30" s="101"/>
      <c r="D30" s="101"/>
      <c r="E30" s="101"/>
      <c r="F30" s="101"/>
      <c r="G30" s="101"/>
      <c r="H30" s="101"/>
      <c r="I30" s="101"/>
      <c r="J30" s="101"/>
      <c r="K30" s="101"/>
    </row>
    <row r="31" spans="2:13">
      <c r="B31" s="95"/>
      <c r="C31" s="95"/>
      <c r="D31" s="95"/>
      <c r="E31" s="95"/>
      <c r="F31" s="95"/>
      <c r="G31" s="95"/>
      <c r="H31" s="95"/>
      <c r="I31" s="95"/>
      <c r="J31" s="95"/>
      <c r="K31" s="95"/>
    </row>
    <row r="32" spans="2:13">
      <c r="B32" s="95"/>
      <c r="C32" s="95"/>
      <c r="D32" s="95"/>
      <c r="E32" s="95"/>
      <c r="F32" s="95"/>
      <c r="G32" s="95"/>
      <c r="H32" s="95"/>
      <c r="I32" s="95"/>
      <c r="J32" s="95"/>
      <c r="K32" s="95"/>
    </row>
    <row r="33" spans="2:11">
      <c r="B33" s="95"/>
      <c r="C33" s="95"/>
      <c r="D33" s="95"/>
      <c r="E33" s="95"/>
      <c r="F33" s="95"/>
      <c r="G33" s="95"/>
      <c r="H33" s="95"/>
      <c r="I33" s="95"/>
      <c r="J33" s="95"/>
      <c r="K33" s="95"/>
    </row>
    <row r="34" spans="2:11">
      <c r="B34" s="95"/>
      <c r="C34" s="95"/>
      <c r="D34" s="95"/>
      <c r="E34" s="95"/>
      <c r="F34" s="95"/>
      <c r="G34" s="95"/>
      <c r="H34" s="95"/>
      <c r="I34" s="95"/>
      <c r="J34" s="95"/>
      <c r="K34" s="95"/>
    </row>
    <row r="35" spans="2:11">
      <c r="B35" s="95"/>
      <c r="C35" s="95"/>
      <c r="D35" s="95"/>
      <c r="E35" s="95"/>
      <c r="F35" s="95"/>
      <c r="G35" s="95"/>
      <c r="H35" s="95"/>
      <c r="I35" s="95"/>
      <c r="J35" s="95"/>
      <c r="K35" s="95"/>
    </row>
    <row r="36" spans="2:11">
      <c r="B36" s="95"/>
      <c r="C36" s="95"/>
      <c r="D36" s="95"/>
      <c r="E36" s="95"/>
      <c r="F36" s="95"/>
      <c r="G36" s="95"/>
      <c r="H36" s="95"/>
      <c r="I36" s="95"/>
      <c r="J36" s="95"/>
      <c r="K36" s="95"/>
    </row>
    <row r="37" spans="2:11">
      <c r="B37" s="95"/>
      <c r="C37" s="95"/>
      <c r="D37" s="95"/>
      <c r="E37" s="95"/>
      <c r="F37" s="95"/>
      <c r="G37" s="95"/>
      <c r="H37" s="95"/>
      <c r="I37" s="95"/>
      <c r="J37" s="95"/>
      <c r="K37" s="95"/>
    </row>
    <row r="38" spans="2:11">
      <c r="B38" s="95"/>
      <c r="C38" s="95"/>
      <c r="D38" s="95"/>
      <c r="E38" s="95"/>
      <c r="F38" s="95"/>
      <c r="G38" s="95"/>
      <c r="H38" s="95"/>
      <c r="I38" s="95"/>
      <c r="J38" s="95"/>
      <c r="K38" s="95"/>
    </row>
    <row r="39" spans="2:11">
      <c r="B39" s="95"/>
      <c r="C39" s="95"/>
      <c r="D39" s="95"/>
      <c r="E39" s="95"/>
      <c r="F39" s="95"/>
      <c r="G39" s="95"/>
      <c r="H39" s="95"/>
      <c r="I39" s="95"/>
      <c r="J39" s="95"/>
      <c r="K39" s="95"/>
    </row>
    <row r="40" spans="2:11">
      <c r="B40" s="95"/>
      <c r="C40" s="95"/>
      <c r="D40" s="95"/>
      <c r="E40" s="95"/>
      <c r="F40" s="95"/>
      <c r="G40" s="95"/>
      <c r="H40" s="95"/>
      <c r="I40" s="95"/>
      <c r="J40" s="95"/>
      <c r="K40" s="95"/>
    </row>
    <row r="41" spans="2:11">
      <c r="B41" s="95"/>
      <c r="C41" s="95"/>
      <c r="D41" s="95"/>
      <c r="E41" s="95"/>
      <c r="F41" s="95"/>
      <c r="G41" s="95"/>
      <c r="H41" s="95"/>
      <c r="I41" s="95"/>
      <c r="J41" s="95"/>
      <c r="K41" s="95"/>
    </row>
  </sheetData>
  <mergeCells count="2">
    <mergeCell ref="B15:K15"/>
    <mergeCell ref="B16:K16"/>
  </mergeCells>
  <phoneticPr fontId="6" type="noConversion"/>
  <pageMargins left="0.82677165354330717" right="0.23622047244094491" top="1.6929133858267718" bottom="0.98425196850393704"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dimension ref="A1:K29"/>
  <sheetViews>
    <sheetView topLeftCell="A10" workbookViewId="0">
      <selection activeCell="A24" sqref="A24:J24"/>
    </sheetView>
  </sheetViews>
  <sheetFormatPr baseColWidth="10" defaultRowHeight="12.75"/>
  <cols>
    <col min="1" max="1" width="11" style="221"/>
    <col min="2" max="3" width="9" style="221" customWidth="1"/>
    <col min="4" max="4" width="11" style="221"/>
    <col min="5" max="5" width="9.875" style="221" customWidth="1"/>
    <col min="6" max="6" width="11" style="221"/>
    <col min="7" max="10" width="3.375" style="221" customWidth="1"/>
    <col min="11" max="11" width="1" style="221" customWidth="1"/>
    <col min="12" max="16384" width="11" style="221"/>
  </cols>
  <sheetData>
    <row r="1" spans="1:11" ht="14.25" customHeight="1"/>
    <row r="2" spans="1:11" ht="14.25" customHeight="1"/>
    <row r="3" spans="1:11" ht="14.25" customHeight="1"/>
    <row r="4" spans="1:11" ht="14.25" customHeight="1"/>
    <row r="5" spans="1:11" ht="14.25" customHeight="1"/>
    <row r="6" spans="1:11" ht="14.25" customHeight="1"/>
    <row r="7" spans="1:11" ht="14.25" customHeight="1" thickBot="1"/>
    <row r="8" spans="1:11">
      <c r="A8" s="99"/>
      <c r="B8" s="96"/>
      <c r="C8" s="96"/>
      <c r="D8" s="96"/>
      <c r="E8" s="96"/>
      <c r="F8" s="96"/>
      <c r="G8" s="96"/>
      <c r="H8" s="96"/>
      <c r="I8" s="96"/>
      <c r="J8" s="96"/>
      <c r="K8" s="97"/>
    </row>
    <row r="9" spans="1:11">
      <c r="A9" s="206"/>
      <c r="K9" s="98"/>
    </row>
    <row r="10" spans="1:11">
      <c r="A10" s="425" t="s">
        <v>141</v>
      </c>
      <c r="B10" s="426"/>
      <c r="C10" s="426"/>
      <c r="D10" s="426"/>
      <c r="E10" s="426"/>
      <c r="F10" s="426"/>
      <c r="G10" s="426"/>
      <c r="H10" s="426"/>
      <c r="I10" s="426"/>
      <c r="J10" s="426"/>
      <c r="K10" s="229"/>
    </row>
    <row r="11" spans="1:11">
      <c r="A11" s="206"/>
      <c r="B11" s="207"/>
      <c r="C11" s="207"/>
      <c r="D11" s="207"/>
      <c r="E11" s="207"/>
      <c r="K11" s="98"/>
    </row>
    <row r="12" spans="1:11">
      <c r="A12" s="425" t="s">
        <v>143</v>
      </c>
      <c r="B12" s="426"/>
      <c r="C12" s="426"/>
      <c r="D12" s="426"/>
      <c r="E12" s="426"/>
      <c r="F12" s="426"/>
      <c r="G12" s="426"/>
      <c r="H12" s="426"/>
      <c r="I12" s="426"/>
      <c r="J12" s="426"/>
      <c r="K12" s="229"/>
    </row>
    <row r="13" spans="1:11">
      <c r="A13" s="206"/>
      <c r="K13" s="98"/>
    </row>
    <row r="14" spans="1:11">
      <c r="A14" s="206"/>
      <c r="K14" s="98"/>
    </row>
    <row r="15" spans="1:11">
      <c r="A15" s="100" t="s">
        <v>140</v>
      </c>
      <c r="B15" s="101"/>
      <c r="C15" s="101"/>
      <c r="D15" s="101"/>
      <c r="E15" s="101"/>
      <c r="F15" s="101"/>
      <c r="G15" s="101"/>
      <c r="H15" s="101"/>
      <c r="I15" s="101"/>
      <c r="J15" s="101"/>
      <c r="K15" s="98"/>
    </row>
    <row r="16" spans="1:11">
      <c r="A16" s="100"/>
      <c r="B16" s="101"/>
      <c r="C16" s="101"/>
      <c r="D16" s="101"/>
      <c r="E16" s="101"/>
      <c r="F16" s="101"/>
      <c r="G16" s="101"/>
      <c r="H16" s="101"/>
      <c r="I16" s="101"/>
      <c r="J16" s="101"/>
      <c r="K16" s="98"/>
    </row>
    <row r="17" spans="1:11">
      <c r="A17" s="105" t="s">
        <v>29</v>
      </c>
      <c r="B17" s="10"/>
      <c r="C17" s="10" t="s">
        <v>134</v>
      </c>
      <c r="D17" s="101"/>
      <c r="E17" s="101"/>
      <c r="F17" s="101"/>
      <c r="G17" s="101"/>
      <c r="H17" s="101"/>
      <c r="I17" s="101"/>
      <c r="J17" s="101"/>
      <c r="K17" s="98"/>
    </row>
    <row r="18" spans="1:11">
      <c r="A18" s="100"/>
      <c r="B18" s="101"/>
      <c r="C18" s="101"/>
      <c r="D18" s="101"/>
      <c r="E18" s="101"/>
      <c r="F18" s="101"/>
      <c r="G18" s="102">
        <v>1</v>
      </c>
      <c r="H18" s="102">
        <v>2</v>
      </c>
      <c r="I18" s="102">
        <v>3</v>
      </c>
      <c r="J18" s="102">
        <v>4</v>
      </c>
      <c r="K18" s="98"/>
    </row>
    <row r="19" spans="1:11">
      <c r="A19" s="227" t="s">
        <v>184</v>
      </c>
      <c r="B19" s="101"/>
      <c r="C19" s="101"/>
      <c r="D19" s="101"/>
      <c r="E19" s="101"/>
      <c r="F19" s="101" t="s">
        <v>31</v>
      </c>
      <c r="G19" s="208"/>
      <c r="H19" s="208"/>
      <c r="I19" s="208" t="s">
        <v>62</v>
      </c>
      <c r="J19" s="208"/>
      <c r="K19" s="98"/>
    </row>
    <row r="20" spans="1:11" ht="13.5" thickBot="1">
      <c r="A20" s="103"/>
      <c r="B20" s="104"/>
      <c r="C20" s="104"/>
      <c r="D20" s="104"/>
      <c r="E20" s="104"/>
      <c r="F20" s="104"/>
      <c r="G20" s="104"/>
      <c r="H20" s="104"/>
      <c r="I20" s="104"/>
      <c r="J20" s="104"/>
      <c r="K20" s="228"/>
    </row>
    <row r="21" spans="1:11" ht="13.5" thickBot="1">
      <c r="A21" s="101"/>
      <c r="B21" s="101"/>
      <c r="C21" s="101"/>
      <c r="D21" s="101"/>
      <c r="E21" s="101"/>
      <c r="F21" s="101"/>
      <c r="G21" s="101"/>
      <c r="H21" s="101"/>
      <c r="I21" s="101"/>
      <c r="J21" s="101"/>
    </row>
    <row r="22" spans="1:11">
      <c r="A22" s="427" t="s">
        <v>147</v>
      </c>
      <c r="B22" s="428"/>
      <c r="C22" s="428"/>
      <c r="D22" s="428"/>
      <c r="E22" s="428"/>
      <c r="F22" s="428"/>
      <c r="G22" s="428"/>
      <c r="H22" s="428"/>
      <c r="I22" s="428"/>
      <c r="J22" s="428"/>
      <c r="K22" s="235"/>
    </row>
    <row r="23" spans="1:11" ht="25.5" customHeight="1">
      <c r="A23" s="429" t="s">
        <v>186</v>
      </c>
      <c r="B23" s="430"/>
      <c r="C23" s="430"/>
      <c r="D23" s="430"/>
      <c r="E23" s="430"/>
      <c r="F23" s="430"/>
      <c r="G23" s="430"/>
      <c r="H23" s="430"/>
      <c r="I23" s="430"/>
      <c r="J23" s="430"/>
      <c r="K23" s="230"/>
    </row>
    <row r="24" spans="1:11" ht="45.75" customHeight="1">
      <c r="A24" s="429" t="s">
        <v>189</v>
      </c>
      <c r="B24" s="430"/>
      <c r="C24" s="430"/>
      <c r="D24" s="430"/>
      <c r="E24" s="430"/>
      <c r="F24" s="430"/>
      <c r="G24" s="430"/>
      <c r="H24" s="430"/>
      <c r="I24" s="430"/>
      <c r="J24" s="430"/>
      <c r="K24" s="236"/>
    </row>
    <row r="25" spans="1:11" ht="22.5" customHeight="1">
      <c r="A25" s="419"/>
      <c r="B25" s="420"/>
      <c r="C25" s="420"/>
      <c r="D25" s="420"/>
      <c r="E25" s="420"/>
      <c r="F25" s="420"/>
      <c r="G25" s="420"/>
      <c r="H25" s="420"/>
      <c r="I25" s="420"/>
      <c r="J25" s="420"/>
      <c r="K25" s="98"/>
    </row>
    <row r="26" spans="1:11">
      <c r="A26" s="421"/>
      <c r="B26" s="422"/>
      <c r="C26" s="422"/>
      <c r="D26" s="422"/>
      <c r="E26" s="422"/>
      <c r="F26" s="422"/>
      <c r="G26" s="422"/>
      <c r="H26" s="422"/>
      <c r="I26" s="422"/>
      <c r="J26" s="422"/>
      <c r="K26" s="98"/>
    </row>
    <row r="27" spans="1:11" ht="13.5" thickBot="1">
      <c r="A27" s="423"/>
      <c r="B27" s="424"/>
      <c r="C27" s="424"/>
      <c r="D27" s="424"/>
      <c r="E27" s="424"/>
      <c r="F27" s="424"/>
      <c r="G27" s="424"/>
      <c r="H27" s="424"/>
      <c r="I27" s="424"/>
      <c r="J27" s="424"/>
      <c r="K27" s="228"/>
    </row>
    <row r="28" spans="1:11">
      <c r="A28" s="422"/>
      <c r="B28" s="422"/>
      <c r="C28" s="422"/>
      <c r="D28" s="422"/>
      <c r="E28" s="422"/>
      <c r="F28" s="422"/>
      <c r="G28" s="422"/>
      <c r="H28" s="422"/>
      <c r="I28" s="422"/>
      <c r="J28" s="422"/>
    </row>
    <row r="29" spans="1:11">
      <c r="A29" s="422"/>
      <c r="B29" s="422"/>
      <c r="C29" s="422"/>
      <c r="D29" s="422"/>
      <c r="E29" s="422"/>
      <c r="F29" s="422"/>
      <c r="G29" s="422"/>
      <c r="H29" s="422"/>
      <c r="I29" s="422"/>
      <c r="J29" s="422"/>
    </row>
  </sheetData>
  <mergeCells count="10">
    <mergeCell ref="A10:J10"/>
    <mergeCell ref="A12:J12"/>
    <mergeCell ref="A22:J22"/>
    <mergeCell ref="A23:J23"/>
    <mergeCell ref="A24:J24"/>
    <mergeCell ref="A25:J25"/>
    <mergeCell ref="A26:J26"/>
    <mergeCell ref="A27:J27"/>
    <mergeCell ref="A28:J28"/>
    <mergeCell ref="A29:J29"/>
  </mergeCells>
  <phoneticPr fontId="6" type="noConversion"/>
  <pageMargins left="1.3779527559055118" right="0.59055118110236227" top="1.3779527559055118" bottom="0.98425196850393704" header="0" footer="0"/>
  <pageSetup paperSize="9" scale="9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dimension ref="B1:L29"/>
  <sheetViews>
    <sheetView topLeftCell="A7" workbookViewId="0">
      <selection activeCell="J12" sqref="J12"/>
    </sheetView>
  </sheetViews>
  <sheetFormatPr baseColWidth="10" defaultRowHeight="12.75"/>
  <cols>
    <col min="1" max="1" width="7.75" customWidth="1"/>
    <col min="3" max="4" width="9" customWidth="1"/>
    <col min="6" max="6" width="9.875" customWidth="1"/>
    <col min="8" max="9" width="2.625" customWidth="1"/>
    <col min="10" max="10" width="2.25" customWidth="1"/>
    <col min="11" max="11" width="3.375" customWidth="1"/>
    <col min="12" max="12" width="9.5" customWidth="1"/>
    <col min="257" max="257" width="7.75" customWidth="1"/>
    <col min="259" max="260" width="9" customWidth="1"/>
    <col min="262" max="262" width="9.875" customWidth="1"/>
    <col min="264" max="265" width="2.625" customWidth="1"/>
    <col min="266" max="266" width="2.25" customWidth="1"/>
    <col min="267" max="267" width="3.375" customWidth="1"/>
    <col min="268" max="268" width="9.5" customWidth="1"/>
    <col min="513" max="513" width="7.75" customWidth="1"/>
    <col min="515" max="516" width="9" customWidth="1"/>
    <col min="518" max="518" width="9.875" customWidth="1"/>
    <col min="520" max="521" width="2.625" customWidth="1"/>
    <col min="522" max="522" width="2.25" customWidth="1"/>
    <col min="523" max="523" width="3.375" customWidth="1"/>
    <col min="524" max="524" width="9.5" customWidth="1"/>
    <col min="769" max="769" width="7.75" customWidth="1"/>
    <col min="771" max="772" width="9" customWidth="1"/>
    <col min="774" max="774" width="9.875" customWidth="1"/>
    <col min="776" max="777" width="2.625" customWidth="1"/>
    <col min="778" max="778" width="2.25" customWidth="1"/>
    <col min="779" max="779" width="3.375" customWidth="1"/>
    <col min="780" max="780" width="9.5" customWidth="1"/>
    <col min="1025" max="1025" width="7.75" customWidth="1"/>
    <col min="1027" max="1028" width="9" customWidth="1"/>
    <col min="1030" max="1030" width="9.875" customWidth="1"/>
    <col min="1032" max="1033" width="2.625" customWidth="1"/>
    <col min="1034" max="1034" width="2.25" customWidth="1"/>
    <col min="1035" max="1035" width="3.375" customWidth="1"/>
    <col min="1036" max="1036" width="9.5" customWidth="1"/>
    <col min="1281" max="1281" width="7.75" customWidth="1"/>
    <col min="1283" max="1284" width="9" customWidth="1"/>
    <col min="1286" max="1286" width="9.875" customWidth="1"/>
    <col min="1288" max="1289" width="2.625" customWidth="1"/>
    <col min="1290" max="1290" width="2.25" customWidth="1"/>
    <col min="1291" max="1291" width="3.375" customWidth="1"/>
    <col min="1292" max="1292" width="9.5" customWidth="1"/>
    <col min="1537" max="1537" width="7.75" customWidth="1"/>
    <col min="1539" max="1540" width="9" customWidth="1"/>
    <col min="1542" max="1542" width="9.875" customWidth="1"/>
    <col min="1544" max="1545" width="2.625" customWidth="1"/>
    <col min="1546" max="1546" width="2.25" customWidth="1"/>
    <col min="1547" max="1547" width="3.375" customWidth="1"/>
    <col min="1548" max="1548" width="9.5" customWidth="1"/>
    <col min="1793" max="1793" width="7.75" customWidth="1"/>
    <col min="1795" max="1796" width="9" customWidth="1"/>
    <col min="1798" max="1798" width="9.875" customWidth="1"/>
    <col min="1800" max="1801" width="2.625" customWidth="1"/>
    <col min="1802" max="1802" width="2.25" customWidth="1"/>
    <col min="1803" max="1803" width="3.375" customWidth="1"/>
    <col min="1804" max="1804" width="9.5" customWidth="1"/>
    <col min="2049" max="2049" width="7.75" customWidth="1"/>
    <col min="2051" max="2052" width="9" customWidth="1"/>
    <col min="2054" max="2054" width="9.875" customWidth="1"/>
    <col min="2056" max="2057" width="2.625" customWidth="1"/>
    <col min="2058" max="2058" width="2.25" customWidth="1"/>
    <col min="2059" max="2059" width="3.375" customWidth="1"/>
    <col min="2060" max="2060" width="9.5" customWidth="1"/>
    <col min="2305" max="2305" width="7.75" customWidth="1"/>
    <col min="2307" max="2308" width="9" customWidth="1"/>
    <col min="2310" max="2310" width="9.875" customWidth="1"/>
    <col min="2312" max="2313" width="2.625" customWidth="1"/>
    <col min="2314" max="2314" width="2.25" customWidth="1"/>
    <col min="2315" max="2315" width="3.375" customWidth="1"/>
    <col min="2316" max="2316" width="9.5" customWidth="1"/>
    <col min="2561" max="2561" width="7.75" customWidth="1"/>
    <col min="2563" max="2564" width="9" customWidth="1"/>
    <col min="2566" max="2566" width="9.875" customWidth="1"/>
    <col min="2568" max="2569" width="2.625" customWidth="1"/>
    <col min="2570" max="2570" width="2.25" customWidth="1"/>
    <col min="2571" max="2571" width="3.375" customWidth="1"/>
    <col min="2572" max="2572" width="9.5" customWidth="1"/>
    <col min="2817" max="2817" width="7.75" customWidth="1"/>
    <col min="2819" max="2820" width="9" customWidth="1"/>
    <col min="2822" max="2822" width="9.875" customWidth="1"/>
    <col min="2824" max="2825" width="2.625" customWidth="1"/>
    <col min="2826" max="2826" width="2.25" customWidth="1"/>
    <col min="2827" max="2827" width="3.375" customWidth="1"/>
    <col min="2828" max="2828" width="9.5" customWidth="1"/>
    <col min="3073" max="3073" width="7.75" customWidth="1"/>
    <col min="3075" max="3076" width="9" customWidth="1"/>
    <col min="3078" max="3078" width="9.875" customWidth="1"/>
    <col min="3080" max="3081" width="2.625" customWidth="1"/>
    <col min="3082" max="3082" width="2.25" customWidth="1"/>
    <col min="3083" max="3083" width="3.375" customWidth="1"/>
    <col min="3084" max="3084" width="9.5" customWidth="1"/>
    <col min="3329" max="3329" width="7.75" customWidth="1"/>
    <col min="3331" max="3332" width="9" customWidth="1"/>
    <col min="3334" max="3334" width="9.875" customWidth="1"/>
    <col min="3336" max="3337" width="2.625" customWidth="1"/>
    <col min="3338" max="3338" width="2.25" customWidth="1"/>
    <col min="3339" max="3339" width="3.375" customWidth="1"/>
    <col min="3340" max="3340" width="9.5" customWidth="1"/>
    <col min="3585" max="3585" width="7.75" customWidth="1"/>
    <col min="3587" max="3588" width="9" customWidth="1"/>
    <col min="3590" max="3590" width="9.875" customWidth="1"/>
    <col min="3592" max="3593" width="2.625" customWidth="1"/>
    <col min="3594" max="3594" width="2.25" customWidth="1"/>
    <col min="3595" max="3595" width="3.375" customWidth="1"/>
    <col min="3596" max="3596" width="9.5" customWidth="1"/>
    <col min="3841" max="3841" width="7.75" customWidth="1"/>
    <col min="3843" max="3844" width="9" customWidth="1"/>
    <col min="3846" max="3846" width="9.875" customWidth="1"/>
    <col min="3848" max="3849" width="2.625" customWidth="1"/>
    <col min="3850" max="3850" width="2.25" customWidth="1"/>
    <col min="3851" max="3851" width="3.375" customWidth="1"/>
    <col min="3852" max="3852" width="9.5" customWidth="1"/>
    <col min="4097" max="4097" width="7.75" customWidth="1"/>
    <col min="4099" max="4100" width="9" customWidth="1"/>
    <col min="4102" max="4102" width="9.875" customWidth="1"/>
    <col min="4104" max="4105" width="2.625" customWidth="1"/>
    <col min="4106" max="4106" width="2.25" customWidth="1"/>
    <col min="4107" max="4107" width="3.375" customWidth="1"/>
    <col min="4108" max="4108" width="9.5" customWidth="1"/>
    <col min="4353" max="4353" width="7.75" customWidth="1"/>
    <col min="4355" max="4356" width="9" customWidth="1"/>
    <col min="4358" max="4358" width="9.875" customWidth="1"/>
    <col min="4360" max="4361" width="2.625" customWidth="1"/>
    <col min="4362" max="4362" width="2.25" customWidth="1"/>
    <col min="4363" max="4363" width="3.375" customWidth="1"/>
    <col min="4364" max="4364" width="9.5" customWidth="1"/>
    <col min="4609" max="4609" width="7.75" customWidth="1"/>
    <col min="4611" max="4612" width="9" customWidth="1"/>
    <col min="4614" max="4614" width="9.875" customWidth="1"/>
    <col min="4616" max="4617" width="2.625" customWidth="1"/>
    <col min="4618" max="4618" width="2.25" customWidth="1"/>
    <col min="4619" max="4619" width="3.375" customWidth="1"/>
    <col min="4620" max="4620" width="9.5" customWidth="1"/>
    <col min="4865" max="4865" width="7.75" customWidth="1"/>
    <col min="4867" max="4868" width="9" customWidth="1"/>
    <col min="4870" max="4870" width="9.875" customWidth="1"/>
    <col min="4872" max="4873" width="2.625" customWidth="1"/>
    <col min="4874" max="4874" width="2.25" customWidth="1"/>
    <col min="4875" max="4875" width="3.375" customWidth="1"/>
    <col min="4876" max="4876" width="9.5" customWidth="1"/>
    <col min="5121" max="5121" width="7.75" customWidth="1"/>
    <col min="5123" max="5124" width="9" customWidth="1"/>
    <col min="5126" max="5126" width="9.875" customWidth="1"/>
    <col min="5128" max="5129" width="2.625" customWidth="1"/>
    <col min="5130" max="5130" width="2.25" customWidth="1"/>
    <col min="5131" max="5131" width="3.375" customWidth="1"/>
    <col min="5132" max="5132" width="9.5" customWidth="1"/>
    <col min="5377" max="5377" width="7.75" customWidth="1"/>
    <col min="5379" max="5380" width="9" customWidth="1"/>
    <col min="5382" max="5382" width="9.875" customWidth="1"/>
    <col min="5384" max="5385" width="2.625" customWidth="1"/>
    <col min="5386" max="5386" width="2.25" customWidth="1"/>
    <col min="5387" max="5387" width="3.375" customWidth="1"/>
    <col min="5388" max="5388" width="9.5" customWidth="1"/>
    <col min="5633" max="5633" width="7.75" customWidth="1"/>
    <col min="5635" max="5636" width="9" customWidth="1"/>
    <col min="5638" max="5638" width="9.875" customWidth="1"/>
    <col min="5640" max="5641" width="2.625" customWidth="1"/>
    <col min="5642" max="5642" width="2.25" customWidth="1"/>
    <col min="5643" max="5643" width="3.375" customWidth="1"/>
    <col min="5644" max="5644" width="9.5" customWidth="1"/>
    <col min="5889" max="5889" width="7.75" customWidth="1"/>
    <col min="5891" max="5892" width="9" customWidth="1"/>
    <col min="5894" max="5894" width="9.875" customWidth="1"/>
    <col min="5896" max="5897" width="2.625" customWidth="1"/>
    <col min="5898" max="5898" width="2.25" customWidth="1"/>
    <col min="5899" max="5899" width="3.375" customWidth="1"/>
    <col min="5900" max="5900" width="9.5" customWidth="1"/>
    <col min="6145" max="6145" width="7.75" customWidth="1"/>
    <col min="6147" max="6148" width="9" customWidth="1"/>
    <col min="6150" max="6150" width="9.875" customWidth="1"/>
    <col min="6152" max="6153" width="2.625" customWidth="1"/>
    <col min="6154" max="6154" width="2.25" customWidth="1"/>
    <col min="6155" max="6155" width="3.375" customWidth="1"/>
    <col min="6156" max="6156" width="9.5" customWidth="1"/>
    <col min="6401" max="6401" width="7.75" customWidth="1"/>
    <col min="6403" max="6404" width="9" customWidth="1"/>
    <col min="6406" max="6406" width="9.875" customWidth="1"/>
    <col min="6408" max="6409" width="2.625" customWidth="1"/>
    <col min="6410" max="6410" width="2.25" customWidth="1"/>
    <col min="6411" max="6411" width="3.375" customWidth="1"/>
    <col min="6412" max="6412" width="9.5" customWidth="1"/>
    <col min="6657" max="6657" width="7.75" customWidth="1"/>
    <col min="6659" max="6660" width="9" customWidth="1"/>
    <col min="6662" max="6662" width="9.875" customWidth="1"/>
    <col min="6664" max="6665" width="2.625" customWidth="1"/>
    <col min="6666" max="6666" width="2.25" customWidth="1"/>
    <col min="6667" max="6667" width="3.375" customWidth="1"/>
    <col min="6668" max="6668" width="9.5" customWidth="1"/>
    <col min="6913" max="6913" width="7.75" customWidth="1"/>
    <col min="6915" max="6916" width="9" customWidth="1"/>
    <col min="6918" max="6918" width="9.875" customWidth="1"/>
    <col min="6920" max="6921" width="2.625" customWidth="1"/>
    <col min="6922" max="6922" width="2.25" customWidth="1"/>
    <col min="6923" max="6923" width="3.375" customWidth="1"/>
    <col min="6924" max="6924" width="9.5" customWidth="1"/>
    <col min="7169" max="7169" width="7.75" customWidth="1"/>
    <col min="7171" max="7172" width="9" customWidth="1"/>
    <col min="7174" max="7174" width="9.875" customWidth="1"/>
    <col min="7176" max="7177" width="2.625" customWidth="1"/>
    <col min="7178" max="7178" width="2.25" customWidth="1"/>
    <col min="7179" max="7179" width="3.375" customWidth="1"/>
    <col min="7180" max="7180" width="9.5" customWidth="1"/>
    <col min="7425" max="7425" width="7.75" customWidth="1"/>
    <col min="7427" max="7428" width="9" customWidth="1"/>
    <col min="7430" max="7430" width="9.875" customWidth="1"/>
    <col min="7432" max="7433" width="2.625" customWidth="1"/>
    <col min="7434" max="7434" width="2.25" customWidth="1"/>
    <col min="7435" max="7435" width="3.375" customWidth="1"/>
    <col min="7436" max="7436" width="9.5" customWidth="1"/>
    <col min="7681" max="7681" width="7.75" customWidth="1"/>
    <col min="7683" max="7684" width="9" customWidth="1"/>
    <col min="7686" max="7686" width="9.875" customWidth="1"/>
    <col min="7688" max="7689" width="2.625" customWidth="1"/>
    <col min="7690" max="7690" width="2.25" customWidth="1"/>
    <col min="7691" max="7691" width="3.375" customWidth="1"/>
    <col min="7692" max="7692" width="9.5" customWidth="1"/>
    <col min="7937" max="7937" width="7.75" customWidth="1"/>
    <col min="7939" max="7940" width="9" customWidth="1"/>
    <col min="7942" max="7942" width="9.875" customWidth="1"/>
    <col min="7944" max="7945" width="2.625" customWidth="1"/>
    <col min="7946" max="7946" width="2.25" customWidth="1"/>
    <col min="7947" max="7947" width="3.375" customWidth="1"/>
    <col min="7948" max="7948" width="9.5" customWidth="1"/>
    <col min="8193" max="8193" width="7.75" customWidth="1"/>
    <col min="8195" max="8196" width="9" customWidth="1"/>
    <col min="8198" max="8198" width="9.875" customWidth="1"/>
    <col min="8200" max="8201" width="2.625" customWidth="1"/>
    <col min="8202" max="8202" width="2.25" customWidth="1"/>
    <col min="8203" max="8203" width="3.375" customWidth="1"/>
    <col min="8204" max="8204" width="9.5" customWidth="1"/>
    <col min="8449" max="8449" width="7.75" customWidth="1"/>
    <col min="8451" max="8452" width="9" customWidth="1"/>
    <col min="8454" max="8454" width="9.875" customWidth="1"/>
    <col min="8456" max="8457" width="2.625" customWidth="1"/>
    <col min="8458" max="8458" width="2.25" customWidth="1"/>
    <col min="8459" max="8459" width="3.375" customWidth="1"/>
    <col min="8460" max="8460" width="9.5" customWidth="1"/>
    <col min="8705" max="8705" width="7.75" customWidth="1"/>
    <col min="8707" max="8708" width="9" customWidth="1"/>
    <col min="8710" max="8710" width="9.875" customWidth="1"/>
    <col min="8712" max="8713" width="2.625" customWidth="1"/>
    <col min="8714" max="8714" width="2.25" customWidth="1"/>
    <col min="8715" max="8715" width="3.375" customWidth="1"/>
    <col min="8716" max="8716" width="9.5" customWidth="1"/>
    <col min="8961" max="8961" width="7.75" customWidth="1"/>
    <col min="8963" max="8964" width="9" customWidth="1"/>
    <col min="8966" max="8966" width="9.875" customWidth="1"/>
    <col min="8968" max="8969" width="2.625" customWidth="1"/>
    <col min="8970" max="8970" width="2.25" customWidth="1"/>
    <col min="8971" max="8971" width="3.375" customWidth="1"/>
    <col min="8972" max="8972" width="9.5" customWidth="1"/>
    <col min="9217" max="9217" width="7.75" customWidth="1"/>
    <col min="9219" max="9220" width="9" customWidth="1"/>
    <col min="9222" max="9222" width="9.875" customWidth="1"/>
    <col min="9224" max="9225" width="2.625" customWidth="1"/>
    <col min="9226" max="9226" width="2.25" customWidth="1"/>
    <col min="9227" max="9227" width="3.375" customWidth="1"/>
    <col min="9228" max="9228" width="9.5" customWidth="1"/>
    <col min="9473" max="9473" width="7.75" customWidth="1"/>
    <col min="9475" max="9476" width="9" customWidth="1"/>
    <col min="9478" max="9478" width="9.875" customWidth="1"/>
    <col min="9480" max="9481" width="2.625" customWidth="1"/>
    <col min="9482" max="9482" width="2.25" customWidth="1"/>
    <col min="9483" max="9483" width="3.375" customWidth="1"/>
    <col min="9484" max="9484" width="9.5" customWidth="1"/>
    <col min="9729" max="9729" width="7.75" customWidth="1"/>
    <col min="9731" max="9732" width="9" customWidth="1"/>
    <col min="9734" max="9734" width="9.875" customWidth="1"/>
    <col min="9736" max="9737" width="2.625" customWidth="1"/>
    <col min="9738" max="9738" width="2.25" customWidth="1"/>
    <col min="9739" max="9739" width="3.375" customWidth="1"/>
    <col min="9740" max="9740" width="9.5" customWidth="1"/>
    <col min="9985" max="9985" width="7.75" customWidth="1"/>
    <col min="9987" max="9988" width="9" customWidth="1"/>
    <col min="9990" max="9990" width="9.875" customWidth="1"/>
    <col min="9992" max="9993" width="2.625" customWidth="1"/>
    <col min="9994" max="9994" width="2.25" customWidth="1"/>
    <col min="9995" max="9995" width="3.375" customWidth="1"/>
    <col min="9996" max="9996" width="9.5" customWidth="1"/>
    <col min="10241" max="10241" width="7.75" customWidth="1"/>
    <col min="10243" max="10244" width="9" customWidth="1"/>
    <col min="10246" max="10246" width="9.875" customWidth="1"/>
    <col min="10248" max="10249" width="2.625" customWidth="1"/>
    <col min="10250" max="10250" width="2.25" customWidth="1"/>
    <col min="10251" max="10251" width="3.375" customWidth="1"/>
    <col min="10252" max="10252" width="9.5" customWidth="1"/>
    <col min="10497" max="10497" width="7.75" customWidth="1"/>
    <col min="10499" max="10500" width="9" customWidth="1"/>
    <col min="10502" max="10502" width="9.875" customWidth="1"/>
    <col min="10504" max="10505" width="2.625" customWidth="1"/>
    <col min="10506" max="10506" width="2.25" customWidth="1"/>
    <col min="10507" max="10507" width="3.375" customWidth="1"/>
    <col min="10508" max="10508" width="9.5" customWidth="1"/>
    <col min="10753" max="10753" width="7.75" customWidth="1"/>
    <col min="10755" max="10756" width="9" customWidth="1"/>
    <col min="10758" max="10758" width="9.875" customWidth="1"/>
    <col min="10760" max="10761" width="2.625" customWidth="1"/>
    <col min="10762" max="10762" width="2.25" customWidth="1"/>
    <col min="10763" max="10763" width="3.375" customWidth="1"/>
    <col min="10764" max="10764" width="9.5" customWidth="1"/>
    <col min="11009" max="11009" width="7.75" customWidth="1"/>
    <col min="11011" max="11012" width="9" customWidth="1"/>
    <col min="11014" max="11014" width="9.875" customWidth="1"/>
    <col min="11016" max="11017" width="2.625" customWidth="1"/>
    <col min="11018" max="11018" width="2.25" customWidth="1"/>
    <col min="11019" max="11019" width="3.375" customWidth="1"/>
    <col min="11020" max="11020" width="9.5" customWidth="1"/>
    <col min="11265" max="11265" width="7.75" customWidth="1"/>
    <col min="11267" max="11268" width="9" customWidth="1"/>
    <col min="11270" max="11270" width="9.875" customWidth="1"/>
    <col min="11272" max="11273" width="2.625" customWidth="1"/>
    <col min="11274" max="11274" width="2.25" customWidth="1"/>
    <col min="11275" max="11275" width="3.375" customWidth="1"/>
    <col min="11276" max="11276" width="9.5" customWidth="1"/>
    <col min="11521" max="11521" width="7.75" customWidth="1"/>
    <col min="11523" max="11524" width="9" customWidth="1"/>
    <col min="11526" max="11526" width="9.875" customWidth="1"/>
    <col min="11528" max="11529" width="2.625" customWidth="1"/>
    <col min="11530" max="11530" width="2.25" customWidth="1"/>
    <col min="11531" max="11531" width="3.375" customWidth="1"/>
    <col min="11532" max="11532" width="9.5" customWidth="1"/>
    <col min="11777" max="11777" width="7.75" customWidth="1"/>
    <col min="11779" max="11780" width="9" customWidth="1"/>
    <col min="11782" max="11782" width="9.875" customWidth="1"/>
    <col min="11784" max="11785" width="2.625" customWidth="1"/>
    <col min="11786" max="11786" width="2.25" customWidth="1"/>
    <col min="11787" max="11787" width="3.375" customWidth="1"/>
    <col min="11788" max="11788" width="9.5" customWidth="1"/>
    <col min="12033" max="12033" width="7.75" customWidth="1"/>
    <col min="12035" max="12036" width="9" customWidth="1"/>
    <col min="12038" max="12038" width="9.875" customWidth="1"/>
    <col min="12040" max="12041" width="2.625" customWidth="1"/>
    <col min="12042" max="12042" width="2.25" customWidth="1"/>
    <col min="12043" max="12043" width="3.375" customWidth="1"/>
    <col min="12044" max="12044" width="9.5" customWidth="1"/>
    <col min="12289" max="12289" width="7.75" customWidth="1"/>
    <col min="12291" max="12292" width="9" customWidth="1"/>
    <col min="12294" max="12294" width="9.875" customWidth="1"/>
    <col min="12296" max="12297" width="2.625" customWidth="1"/>
    <col min="12298" max="12298" width="2.25" customWidth="1"/>
    <col min="12299" max="12299" width="3.375" customWidth="1"/>
    <col min="12300" max="12300" width="9.5" customWidth="1"/>
    <col min="12545" max="12545" width="7.75" customWidth="1"/>
    <col min="12547" max="12548" width="9" customWidth="1"/>
    <col min="12550" max="12550" width="9.875" customWidth="1"/>
    <col min="12552" max="12553" width="2.625" customWidth="1"/>
    <col min="12554" max="12554" width="2.25" customWidth="1"/>
    <col min="12555" max="12555" width="3.375" customWidth="1"/>
    <col min="12556" max="12556" width="9.5" customWidth="1"/>
    <col min="12801" max="12801" width="7.75" customWidth="1"/>
    <col min="12803" max="12804" width="9" customWidth="1"/>
    <col min="12806" max="12806" width="9.875" customWidth="1"/>
    <col min="12808" max="12809" width="2.625" customWidth="1"/>
    <col min="12810" max="12810" width="2.25" customWidth="1"/>
    <col min="12811" max="12811" width="3.375" customWidth="1"/>
    <col min="12812" max="12812" width="9.5" customWidth="1"/>
    <col min="13057" max="13057" width="7.75" customWidth="1"/>
    <col min="13059" max="13060" width="9" customWidth="1"/>
    <col min="13062" max="13062" width="9.875" customWidth="1"/>
    <col min="13064" max="13065" width="2.625" customWidth="1"/>
    <col min="13066" max="13066" width="2.25" customWidth="1"/>
    <col min="13067" max="13067" width="3.375" customWidth="1"/>
    <col min="13068" max="13068" width="9.5" customWidth="1"/>
    <col min="13313" max="13313" width="7.75" customWidth="1"/>
    <col min="13315" max="13316" width="9" customWidth="1"/>
    <col min="13318" max="13318" width="9.875" customWidth="1"/>
    <col min="13320" max="13321" width="2.625" customWidth="1"/>
    <col min="13322" max="13322" width="2.25" customWidth="1"/>
    <col min="13323" max="13323" width="3.375" customWidth="1"/>
    <col min="13324" max="13324" width="9.5" customWidth="1"/>
    <col min="13569" max="13569" width="7.75" customWidth="1"/>
    <col min="13571" max="13572" width="9" customWidth="1"/>
    <col min="13574" max="13574" width="9.875" customWidth="1"/>
    <col min="13576" max="13577" width="2.625" customWidth="1"/>
    <col min="13578" max="13578" width="2.25" customWidth="1"/>
    <col min="13579" max="13579" width="3.375" customWidth="1"/>
    <col min="13580" max="13580" width="9.5" customWidth="1"/>
    <col min="13825" max="13825" width="7.75" customWidth="1"/>
    <col min="13827" max="13828" width="9" customWidth="1"/>
    <col min="13830" max="13830" width="9.875" customWidth="1"/>
    <col min="13832" max="13833" width="2.625" customWidth="1"/>
    <col min="13834" max="13834" width="2.25" customWidth="1"/>
    <col min="13835" max="13835" width="3.375" customWidth="1"/>
    <col min="13836" max="13836" width="9.5" customWidth="1"/>
    <col min="14081" max="14081" width="7.75" customWidth="1"/>
    <col min="14083" max="14084" width="9" customWidth="1"/>
    <col min="14086" max="14086" width="9.875" customWidth="1"/>
    <col min="14088" max="14089" width="2.625" customWidth="1"/>
    <col min="14090" max="14090" width="2.25" customWidth="1"/>
    <col min="14091" max="14091" width="3.375" customWidth="1"/>
    <col min="14092" max="14092" width="9.5" customWidth="1"/>
    <col min="14337" max="14337" width="7.75" customWidth="1"/>
    <col min="14339" max="14340" width="9" customWidth="1"/>
    <col min="14342" max="14342" width="9.875" customWidth="1"/>
    <col min="14344" max="14345" width="2.625" customWidth="1"/>
    <col min="14346" max="14346" width="2.25" customWidth="1"/>
    <col min="14347" max="14347" width="3.375" customWidth="1"/>
    <col min="14348" max="14348" width="9.5" customWidth="1"/>
    <col min="14593" max="14593" width="7.75" customWidth="1"/>
    <col min="14595" max="14596" width="9" customWidth="1"/>
    <col min="14598" max="14598" width="9.875" customWidth="1"/>
    <col min="14600" max="14601" width="2.625" customWidth="1"/>
    <col min="14602" max="14602" width="2.25" customWidth="1"/>
    <col min="14603" max="14603" width="3.375" customWidth="1"/>
    <col min="14604" max="14604" width="9.5" customWidth="1"/>
    <col min="14849" max="14849" width="7.75" customWidth="1"/>
    <col min="14851" max="14852" width="9" customWidth="1"/>
    <col min="14854" max="14854" width="9.875" customWidth="1"/>
    <col min="14856" max="14857" width="2.625" customWidth="1"/>
    <col min="14858" max="14858" width="2.25" customWidth="1"/>
    <col min="14859" max="14859" width="3.375" customWidth="1"/>
    <col min="14860" max="14860" width="9.5" customWidth="1"/>
    <col min="15105" max="15105" width="7.75" customWidth="1"/>
    <col min="15107" max="15108" width="9" customWidth="1"/>
    <col min="15110" max="15110" width="9.875" customWidth="1"/>
    <col min="15112" max="15113" width="2.625" customWidth="1"/>
    <col min="15114" max="15114" width="2.25" customWidth="1"/>
    <col min="15115" max="15115" width="3.375" customWidth="1"/>
    <col min="15116" max="15116" width="9.5" customWidth="1"/>
    <col min="15361" max="15361" width="7.75" customWidth="1"/>
    <col min="15363" max="15364" width="9" customWidth="1"/>
    <col min="15366" max="15366" width="9.875" customWidth="1"/>
    <col min="15368" max="15369" width="2.625" customWidth="1"/>
    <col min="15370" max="15370" width="2.25" customWidth="1"/>
    <col min="15371" max="15371" width="3.375" customWidth="1"/>
    <col min="15372" max="15372" width="9.5" customWidth="1"/>
    <col min="15617" max="15617" width="7.75" customWidth="1"/>
    <col min="15619" max="15620" width="9" customWidth="1"/>
    <col min="15622" max="15622" width="9.875" customWidth="1"/>
    <col min="15624" max="15625" width="2.625" customWidth="1"/>
    <col min="15626" max="15626" width="2.25" customWidth="1"/>
    <col min="15627" max="15627" width="3.375" customWidth="1"/>
    <col min="15628" max="15628" width="9.5" customWidth="1"/>
    <col min="15873" max="15873" width="7.75" customWidth="1"/>
    <col min="15875" max="15876" width="9" customWidth="1"/>
    <col min="15878" max="15878" width="9.875" customWidth="1"/>
    <col min="15880" max="15881" width="2.625" customWidth="1"/>
    <col min="15882" max="15882" width="2.25" customWidth="1"/>
    <col min="15883" max="15883" width="3.375" customWidth="1"/>
    <col min="15884" max="15884" width="9.5" customWidth="1"/>
    <col min="16129" max="16129" width="7.75" customWidth="1"/>
    <col min="16131" max="16132" width="9" customWidth="1"/>
    <col min="16134" max="16134" width="9.875" customWidth="1"/>
    <col min="16136" max="16137" width="2.625" customWidth="1"/>
    <col min="16138" max="16138" width="2.25" customWidth="1"/>
    <col min="16139" max="16139" width="3.375" customWidth="1"/>
    <col min="16140" max="16140" width="9.5" customWidth="1"/>
  </cols>
  <sheetData>
    <row r="1" spans="2:12" ht="75" customHeight="1">
      <c r="B1" s="99"/>
      <c r="C1" s="96"/>
      <c r="D1" s="96"/>
      <c r="E1" s="96"/>
      <c r="F1" s="96"/>
      <c r="G1" s="96"/>
      <c r="H1" s="96"/>
      <c r="I1" s="96"/>
      <c r="J1" s="96"/>
      <c r="K1" s="96"/>
      <c r="L1" s="97"/>
    </row>
    <row r="2" spans="2:12">
      <c r="B2" s="206"/>
      <c r="L2" s="98"/>
    </row>
    <row r="3" spans="2:12">
      <c r="B3" s="280"/>
      <c r="C3" s="281"/>
      <c r="D3" s="281" t="s">
        <v>141</v>
      </c>
      <c r="E3" s="281"/>
      <c r="F3" s="281"/>
      <c r="G3" s="282"/>
      <c r="H3" s="282"/>
      <c r="I3" s="282"/>
      <c r="J3" s="282"/>
      <c r="K3" s="282"/>
      <c r="L3" s="283"/>
    </row>
    <row r="4" spans="2:12">
      <c r="B4" s="284"/>
      <c r="C4" s="207"/>
      <c r="D4" s="207"/>
      <c r="E4" s="207"/>
      <c r="F4" s="207"/>
      <c r="G4" s="221"/>
      <c r="H4" s="221"/>
      <c r="I4" s="221"/>
      <c r="J4" s="221"/>
      <c r="K4" s="221"/>
      <c r="L4" s="285"/>
    </row>
    <row r="5" spans="2:12">
      <c r="B5" s="284"/>
      <c r="C5" s="207"/>
      <c r="D5" s="207" t="s">
        <v>168</v>
      </c>
      <c r="E5" s="207"/>
      <c r="F5" s="207"/>
      <c r="G5" s="221"/>
      <c r="H5" s="221"/>
      <c r="I5" s="221"/>
      <c r="J5" s="221"/>
      <c r="K5" s="221"/>
      <c r="L5" s="285"/>
    </row>
    <row r="6" spans="2:12">
      <c r="B6" s="284"/>
      <c r="C6" s="221"/>
      <c r="D6" s="221"/>
      <c r="E6" s="221"/>
      <c r="F6" s="221"/>
      <c r="G6" s="221"/>
      <c r="H6" s="221"/>
      <c r="I6" s="221"/>
      <c r="J6" s="221"/>
      <c r="K6" s="221"/>
      <c r="L6" s="285"/>
    </row>
    <row r="7" spans="2:12">
      <c r="B7" s="284"/>
      <c r="C7" s="221"/>
      <c r="D7" s="221"/>
      <c r="E7" s="221"/>
      <c r="F7" s="221"/>
      <c r="G7" s="221"/>
      <c r="H7" s="221"/>
      <c r="I7" s="221"/>
      <c r="J7" s="221"/>
      <c r="K7" s="221"/>
      <c r="L7" s="285"/>
    </row>
    <row r="8" spans="2:12">
      <c r="B8" s="286" t="s">
        <v>140</v>
      </c>
      <c r="C8" s="287"/>
      <c r="D8" s="287"/>
      <c r="E8" s="287"/>
      <c r="F8" s="287"/>
      <c r="G8" s="287"/>
      <c r="H8" s="287"/>
      <c r="I8" s="287"/>
      <c r="J8" s="287"/>
      <c r="K8" s="287"/>
      <c r="L8" s="285"/>
    </row>
    <row r="9" spans="2:12">
      <c r="B9" s="286"/>
      <c r="C9" s="287"/>
      <c r="D9" s="287"/>
      <c r="E9" s="287"/>
      <c r="F9" s="287"/>
      <c r="G9" s="287"/>
      <c r="H9" s="287"/>
      <c r="I9" s="287"/>
      <c r="J9" s="287"/>
      <c r="K9" s="287"/>
      <c r="L9" s="285"/>
    </row>
    <row r="10" spans="2:12">
      <c r="B10" s="288" t="s">
        <v>29</v>
      </c>
      <c r="C10" s="10"/>
      <c r="D10" s="10" t="s">
        <v>134</v>
      </c>
      <c r="E10" s="287"/>
      <c r="F10" s="287"/>
      <c r="G10" s="287"/>
      <c r="H10" s="287"/>
      <c r="I10" s="287"/>
      <c r="J10" s="287"/>
      <c r="K10" s="287"/>
      <c r="L10" s="285"/>
    </row>
    <row r="11" spans="2:12">
      <c r="B11" s="286"/>
      <c r="C11" s="287"/>
      <c r="D11" s="287"/>
      <c r="E11" s="287"/>
      <c r="F11" s="287"/>
      <c r="G11" s="287"/>
      <c r="H11" s="289">
        <v>1</v>
      </c>
      <c r="I11" s="289">
        <v>2</v>
      </c>
      <c r="J11" s="289">
        <v>3</v>
      </c>
      <c r="K11" s="289">
        <v>4</v>
      </c>
      <c r="L11" s="285"/>
    </row>
    <row r="12" spans="2:12">
      <c r="B12" s="286" t="s">
        <v>30</v>
      </c>
      <c r="C12" s="290">
        <v>2022</v>
      </c>
      <c r="D12" s="287"/>
      <c r="E12" s="287"/>
      <c r="F12" s="287"/>
      <c r="G12" s="287" t="s">
        <v>31</v>
      </c>
      <c r="H12" s="208"/>
      <c r="I12" s="208"/>
      <c r="J12" s="208" t="s">
        <v>62</v>
      </c>
      <c r="K12" s="208"/>
      <c r="L12" s="285"/>
    </row>
    <row r="13" spans="2:12" ht="13.5" thickBot="1">
      <c r="B13" s="286"/>
      <c r="C13" s="287"/>
      <c r="D13" s="287"/>
      <c r="E13" s="287"/>
      <c r="F13" s="287"/>
      <c r="G13" s="287"/>
      <c r="H13" s="287"/>
      <c r="I13" s="287"/>
      <c r="J13" s="287"/>
      <c r="K13" s="287"/>
      <c r="L13" s="285"/>
    </row>
    <row r="14" spans="2:12">
      <c r="B14" s="291"/>
      <c r="C14" s="238"/>
      <c r="D14" s="238"/>
      <c r="E14" s="238"/>
      <c r="F14" s="238"/>
      <c r="G14" s="238"/>
      <c r="H14" s="238"/>
      <c r="I14" s="238"/>
      <c r="J14" s="238"/>
      <c r="K14" s="238"/>
      <c r="L14" s="292"/>
    </row>
    <row r="15" spans="2:12" ht="15.75">
      <c r="B15" s="293" t="s">
        <v>169</v>
      </c>
      <c r="C15" s="239"/>
      <c r="D15" s="240"/>
      <c r="E15" s="239"/>
      <c r="F15" s="239"/>
      <c r="G15" s="239"/>
      <c r="H15" s="239"/>
      <c r="I15" s="239"/>
      <c r="J15" s="239"/>
      <c r="K15" s="240"/>
      <c r="L15" s="294"/>
    </row>
    <row r="16" spans="2:12">
      <c r="B16" s="295"/>
      <c r="C16" s="239"/>
      <c r="D16" s="240"/>
      <c r="E16" s="239"/>
      <c r="F16" s="239"/>
      <c r="G16" s="239"/>
      <c r="H16" s="239"/>
      <c r="I16" s="239"/>
      <c r="J16" s="239"/>
      <c r="K16" s="240"/>
      <c r="L16" s="294"/>
    </row>
    <row r="17" spans="2:12">
      <c r="B17" s="295"/>
      <c r="C17" s="241"/>
      <c r="D17" s="241"/>
      <c r="E17" s="241"/>
      <c r="F17" s="241"/>
      <c r="G17" s="241"/>
      <c r="H17" s="241"/>
      <c r="I17" s="241"/>
      <c r="J17" s="241"/>
      <c r="K17" s="241"/>
      <c r="L17" s="296"/>
    </row>
    <row r="18" spans="2:12">
      <c r="B18" s="297"/>
      <c r="C18" s="431"/>
      <c r="D18" s="431"/>
      <c r="E18" s="431"/>
      <c r="F18" s="431"/>
      <c r="G18" s="431"/>
      <c r="H18" s="431"/>
      <c r="I18" s="431"/>
      <c r="J18" s="431"/>
      <c r="K18" s="431"/>
      <c r="L18" s="296"/>
    </row>
    <row r="19" spans="2:12">
      <c r="B19" s="297"/>
      <c r="C19" s="241"/>
      <c r="D19" s="241"/>
      <c r="E19" s="241"/>
      <c r="F19" s="241"/>
      <c r="G19" s="241"/>
      <c r="H19" s="241"/>
      <c r="I19" s="241"/>
      <c r="J19" s="241"/>
      <c r="K19" s="241"/>
      <c r="L19" s="296"/>
    </row>
    <row r="20" spans="2:12" ht="13.5" thickBot="1">
      <c r="B20" s="298"/>
      <c r="C20" s="242" t="s">
        <v>170</v>
      </c>
      <c r="D20" s="242"/>
      <c r="E20" s="242"/>
      <c r="F20" s="242"/>
      <c r="G20" s="242"/>
      <c r="H20" s="242"/>
      <c r="I20" s="242"/>
      <c r="J20" s="242"/>
      <c r="K20" s="242"/>
      <c r="L20" s="299"/>
    </row>
    <row r="21" spans="2:12" ht="13.5" thickBot="1">
      <c r="B21" s="300"/>
      <c r="C21" s="243"/>
      <c r="D21" s="243"/>
      <c r="E21" s="243"/>
      <c r="F21" s="243"/>
      <c r="G21" s="243"/>
      <c r="H21" s="243"/>
      <c r="I21" s="243"/>
      <c r="J21" s="243"/>
      <c r="K21" s="243"/>
      <c r="L21" s="301"/>
    </row>
    <row r="22" spans="2:12">
      <c r="B22" s="302"/>
      <c r="C22" s="244"/>
      <c r="D22" s="244"/>
      <c r="E22" s="244"/>
      <c r="F22" s="244"/>
      <c r="G22" s="244"/>
      <c r="H22" s="244"/>
      <c r="I22" s="244"/>
      <c r="J22" s="244"/>
      <c r="K22" s="244"/>
      <c r="L22" s="303"/>
    </row>
    <row r="23" spans="2:12">
      <c r="B23" s="304"/>
      <c r="C23" s="305"/>
      <c r="D23" s="305"/>
      <c r="E23" s="305"/>
      <c r="F23" s="305"/>
      <c r="G23" s="305"/>
      <c r="H23" s="305"/>
      <c r="I23" s="305"/>
      <c r="J23" s="305"/>
      <c r="K23" s="305"/>
      <c r="L23" s="306"/>
    </row>
    <row r="24" spans="2:12">
      <c r="B24" s="237"/>
      <c r="C24" s="237"/>
      <c r="D24" s="237"/>
      <c r="E24" s="237"/>
      <c r="F24" s="237"/>
      <c r="G24" s="237"/>
      <c r="H24" s="237"/>
      <c r="I24" s="237"/>
      <c r="J24" s="237"/>
      <c r="K24" s="237"/>
    </row>
    <row r="25" spans="2:12">
      <c r="B25" s="237"/>
      <c r="C25" s="237"/>
      <c r="D25" s="237"/>
      <c r="E25" s="237"/>
      <c r="F25" s="237"/>
      <c r="G25" s="237"/>
      <c r="H25" s="237"/>
      <c r="I25" s="237"/>
      <c r="J25" s="237"/>
      <c r="K25" s="237"/>
    </row>
    <row r="26" spans="2:12">
      <c r="B26" s="237"/>
      <c r="C26" s="237"/>
      <c r="D26" s="237"/>
      <c r="E26" s="237"/>
      <c r="F26" s="237"/>
      <c r="G26" s="237"/>
      <c r="H26" s="237"/>
      <c r="I26" s="237"/>
      <c r="J26" s="237"/>
      <c r="K26" s="237"/>
    </row>
    <row r="27" spans="2:12">
      <c r="B27" s="237"/>
      <c r="C27" s="237"/>
      <c r="D27" s="237"/>
      <c r="E27" s="237"/>
      <c r="F27" s="237"/>
      <c r="G27" s="237"/>
      <c r="H27" s="237"/>
      <c r="I27" s="237"/>
      <c r="J27" s="237"/>
      <c r="K27" s="237"/>
    </row>
    <row r="28" spans="2:12">
      <c r="B28" s="237"/>
      <c r="C28" s="237"/>
      <c r="D28" s="237"/>
      <c r="E28" s="237"/>
      <c r="F28" s="237"/>
      <c r="G28" s="237"/>
      <c r="H28" s="237"/>
      <c r="I28" s="237"/>
      <c r="J28" s="237"/>
      <c r="K28" s="237"/>
    </row>
    <row r="29" spans="2:12">
      <c r="B29" s="237"/>
      <c r="C29" s="237"/>
      <c r="D29" s="237"/>
      <c r="E29" s="237"/>
      <c r="F29" s="237"/>
      <c r="G29" s="237"/>
      <c r="H29" s="237"/>
      <c r="I29" s="237"/>
      <c r="J29" s="237"/>
      <c r="K29" s="237"/>
    </row>
  </sheetData>
  <mergeCells count="1">
    <mergeCell ref="C18:K18"/>
  </mergeCells>
  <pageMargins left="0.7" right="0.7"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dimension ref="A1:E12"/>
  <sheetViews>
    <sheetView workbookViewId="0">
      <selection activeCell="A2" sqref="A2:E2"/>
    </sheetView>
  </sheetViews>
  <sheetFormatPr baseColWidth="10" defaultRowHeight="12.75"/>
  <cols>
    <col min="1" max="3" width="2.5" customWidth="1"/>
    <col min="4" max="4" width="3.5" customWidth="1"/>
    <col min="5" max="5" width="74.375" customWidth="1"/>
  </cols>
  <sheetData>
    <row r="1" spans="1:5" ht="77.25" customHeight="1"/>
    <row r="2" spans="1:5" ht="99.95" customHeight="1">
      <c r="A2" s="435" t="s">
        <v>188</v>
      </c>
      <c r="B2" s="436"/>
      <c r="C2" s="436"/>
      <c r="D2" s="436"/>
      <c r="E2" s="437"/>
    </row>
    <row r="3" spans="1:5" ht="12.75" customHeight="1">
      <c r="A3" s="432"/>
      <c r="B3" s="433"/>
      <c r="C3" s="433"/>
      <c r="D3" s="433"/>
      <c r="E3" s="434"/>
    </row>
    <row r="4" spans="1:5" ht="15">
      <c r="A4" s="438" t="s">
        <v>167</v>
      </c>
      <c r="B4" s="439"/>
      <c r="C4" s="439"/>
      <c r="D4" s="439"/>
      <c r="E4" s="440"/>
    </row>
    <row r="5" spans="1:5" ht="12.75" customHeight="1">
      <c r="A5" s="432"/>
      <c r="B5" s="433"/>
      <c r="C5" s="433"/>
      <c r="D5" s="433"/>
      <c r="E5" s="434"/>
    </row>
    <row r="6" spans="1:5" ht="12.75" customHeight="1">
      <c r="A6" s="432"/>
      <c r="B6" s="433"/>
      <c r="C6" s="433"/>
      <c r="D6" s="433"/>
      <c r="E6" s="434"/>
    </row>
    <row r="7" spans="1:5" ht="12.75" customHeight="1">
      <c r="A7" s="432"/>
      <c r="B7" s="433"/>
      <c r="C7" s="433"/>
      <c r="D7" s="433"/>
      <c r="E7" s="434"/>
    </row>
    <row r="8" spans="1:5" ht="12.75" customHeight="1">
      <c r="A8" s="432"/>
      <c r="B8" s="433"/>
      <c r="C8" s="433"/>
      <c r="D8" s="433"/>
      <c r="E8" s="434"/>
    </row>
    <row r="9" spans="1:5" ht="12.75" customHeight="1">
      <c r="A9" s="432"/>
      <c r="B9" s="433"/>
      <c r="C9" s="433"/>
      <c r="D9" s="433"/>
      <c r="E9" s="434"/>
    </row>
    <row r="10" spans="1:5">
      <c r="A10" s="432"/>
      <c r="B10" s="433"/>
      <c r="C10" s="433"/>
      <c r="D10" s="433"/>
      <c r="E10" s="434"/>
    </row>
    <row r="11" spans="1:5">
      <c r="A11" s="432"/>
      <c r="B11" s="433"/>
      <c r="C11" s="433"/>
      <c r="D11" s="433"/>
      <c r="E11" s="434"/>
    </row>
    <row r="12" spans="1:5">
      <c r="A12" s="432"/>
      <c r="B12" s="433"/>
      <c r="C12" s="433"/>
      <c r="D12" s="433"/>
      <c r="E12" s="434"/>
    </row>
  </sheetData>
  <mergeCells count="11">
    <mergeCell ref="A7:E7"/>
    <mergeCell ref="A2:E2"/>
    <mergeCell ref="A3:E3"/>
    <mergeCell ref="A4:E4"/>
    <mergeCell ref="A5:E5"/>
    <mergeCell ref="A6:E6"/>
    <mergeCell ref="A8:E8"/>
    <mergeCell ref="A9:E9"/>
    <mergeCell ref="A10:E10"/>
    <mergeCell ref="A11:E11"/>
    <mergeCell ref="A12:E12"/>
  </mergeCells>
  <pageMargins left="0.70866141732283472" right="0.70866141732283472" top="0.74803149606299213" bottom="0.74803149606299213" header="0.31496062992125984" footer="0.31496062992125984"/>
  <pageSetup paperSize="9" scale="90" orientation="portrait" r:id="rId1"/>
  <colBreaks count="1" manualBreakCount="1">
    <brk id="5" max="1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Anexo I Programacion Financiera</vt:lpstr>
      <vt:lpstr>anexo 2 </vt:lpstr>
      <vt:lpstr>Anexo 2 Bis</vt:lpstr>
      <vt:lpstr>anexo 3 </vt:lpstr>
      <vt:lpstr>Anexo 4 </vt:lpstr>
      <vt:lpstr>ANEXO 30 INC. C</vt:lpstr>
      <vt:lpstr>ANEXO 30 INC. D</vt:lpstr>
      <vt:lpstr>ANEXO 30 ART. 27</vt:lpstr>
      <vt:lpstr>ANEXO 30 OTRAS EXPL.</vt:lpstr>
      <vt:lpstr>Anexo 6</vt:lpstr>
      <vt:lpstr>ANEXO 19</vt:lpstr>
      <vt:lpstr>ANEXO 20</vt:lpstr>
      <vt:lpstr>'anexo 2 '!Print_Area</vt:lpstr>
      <vt:lpstr>'ANEXO 30 INC. C'!Print_Area</vt:lpstr>
      <vt:lpstr>'Anexo 4 '!Print_Area</vt:lpstr>
      <vt:lpstr>'Anexo I Programacion Financiera'!Print_Area</vt:lpstr>
    </vt:vector>
  </TitlesOfParts>
  <Company>Garay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dc:creator>
  <cp:lastModifiedBy>HCD</cp:lastModifiedBy>
  <cp:lastPrinted>2022-10-17T15:45:43Z</cp:lastPrinted>
  <dcterms:created xsi:type="dcterms:W3CDTF">2005-10-29T15:03:20Z</dcterms:created>
  <dcterms:modified xsi:type="dcterms:W3CDTF">2022-11-29T12:37:07Z</dcterms:modified>
</cp:coreProperties>
</file>