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10920" tabRatio="904" activeTab="12"/>
  </bookViews>
  <sheets>
    <sheet name="Anexo I Programacion Financiera" sheetId="10" r:id="rId1"/>
    <sheet name="anexo 2 " sheetId="1" r:id="rId2"/>
    <sheet name="Anexo 2 Bis" sheetId="8" r:id="rId3"/>
    <sheet name="anexo 3 " sheetId="6" r:id="rId4"/>
    <sheet name="Anexo 4 " sheetId="4" r:id="rId5"/>
    <sheet name="ANEXO 30 INC. C" sheetId="16" r:id="rId6"/>
    <sheet name="ANEXO 30 INC. D" sheetId="17" r:id="rId7"/>
    <sheet name="ANEXO 30 ART. 27" sheetId="20" r:id="rId8"/>
    <sheet name="ANEXO 30 -OTRAS EX" sheetId="21" r:id="rId9"/>
    <sheet name="Anexo 6" sheetId="13" r:id="rId10"/>
    <sheet name="anexo 6 arch txt" sheetId="14" r:id="rId11"/>
    <sheet name="ANEXO 19" sheetId="18" r:id="rId12"/>
    <sheet name="ANEXO 20" sheetId="22" r:id="rId13"/>
  </sheets>
  <externalReferences>
    <externalReference r:id="rId14"/>
  </externalReferences>
  <definedNames>
    <definedName name="Print_Area" localSheetId="1">'anexo 2 '!$A$1:$O$23</definedName>
    <definedName name="Print_Area" localSheetId="5">'ANEXO 30 INC. C'!$B$1:$K$23</definedName>
    <definedName name="Print_Area" localSheetId="4">'Anexo 4 '!$A$2:$L$29</definedName>
    <definedName name="Print_Area" localSheetId="0">'Anexo I Programacion Financiera'!$A$1:$L$27</definedName>
  </definedNames>
  <calcPr calcId="124519"/>
</workbook>
</file>

<file path=xl/calcChain.xml><?xml version="1.0" encoding="utf-8"?>
<calcChain xmlns="http://schemas.openxmlformats.org/spreadsheetml/2006/main">
  <c r="J13" i="22"/>
  <c r="C13"/>
  <c r="H11"/>
  <c r="H13" s="1"/>
  <c r="D11"/>
  <c r="D13" s="1"/>
  <c r="I11" l="1"/>
  <c r="I13" s="1"/>
  <c r="J12" i="1" l="1"/>
  <c r="I17" i="4"/>
  <c r="I14"/>
  <c r="L14" i="10" l="1"/>
  <c r="K14" i="1"/>
  <c r="J13"/>
  <c r="K13" s="1"/>
  <c r="C20"/>
  <c r="I15" i="4"/>
  <c r="E15" i="8"/>
  <c r="J15" s="1"/>
  <c r="D18"/>
  <c r="D17"/>
  <c r="E17" s="1"/>
  <c r="K17" s="1"/>
  <c r="D16"/>
  <c r="D14"/>
  <c r="E14" s="1"/>
  <c r="D13"/>
  <c r="E13" s="1"/>
  <c r="K13" s="1"/>
  <c r="J18" i="1"/>
  <c r="J17"/>
  <c r="O17" s="1"/>
  <c r="J16"/>
  <c r="J15"/>
  <c r="O14"/>
  <c r="I28" i="10"/>
  <c r="J28"/>
  <c r="I25" i="4"/>
  <c r="I26" s="1"/>
  <c r="O19" i="1"/>
  <c r="O16"/>
  <c r="E19"/>
  <c r="E18"/>
  <c r="N18" s="1"/>
  <c r="E17"/>
  <c r="N17" s="1"/>
  <c r="E16"/>
  <c r="N16" s="1"/>
  <c r="E15"/>
  <c r="N15" s="1"/>
  <c r="E14"/>
  <c r="E13"/>
  <c r="E12"/>
  <c r="N12" s="1"/>
  <c r="I19" i="10"/>
  <c r="J19"/>
  <c r="L21"/>
  <c r="L22"/>
  <c r="L24"/>
  <c r="H26"/>
  <c r="I26"/>
  <c r="J26"/>
  <c r="K26"/>
  <c r="L25"/>
  <c r="H19"/>
  <c r="H20"/>
  <c r="H15"/>
  <c r="H18" s="1"/>
  <c r="I15"/>
  <c r="I18" s="1"/>
  <c r="I20"/>
  <c r="J15"/>
  <c r="L13"/>
  <c r="L16"/>
  <c r="K19"/>
  <c r="J20"/>
  <c r="L17"/>
  <c r="K15"/>
  <c r="K18" s="1"/>
  <c r="K20"/>
  <c r="B20" i="1"/>
  <c r="D20"/>
  <c r="I20"/>
  <c r="L20"/>
  <c r="I20" i="8"/>
  <c r="C20"/>
  <c r="J24" i="4"/>
  <c r="J22"/>
  <c r="J21"/>
  <c r="H13"/>
  <c r="J13" s="1"/>
  <c r="J16"/>
  <c r="I19"/>
  <c r="I15" i="14"/>
  <c r="K23" i="13"/>
  <c r="M14" i="14" s="1"/>
  <c r="K14" i="13"/>
  <c r="K21"/>
  <c r="K22"/>
  <c r="M13" i="14" s="1"/>
  <c r="H11" i="13"/>
  <c r="I2" i="14" s="1"/>
  <c r="H18" i="13"/>
  <c r="M5" i="14"/>
  <c r="M12"/>
  <c r="K5"/>
  <c r="K12"/>
  <c r="K13"/>
  <c r="K14"/>
  <c r="I3"/>
  <c r="I4"/>
  <c r="I5"/>
  <c r="I6"/>
  <c r="I7"/>
  <c r="I8"/>
  <c r="I10"/>
  <c r="I11"/>
  <c r="I12"/>
  <c r="I13"/>
  <c r="I14"/>
  <c r="A11"/>
  <c r="A12"/>
  <c r="A13"/>
  <c r="A14"/>
  <c r="A15"/>
  <c r="A16"/>
  <c r="E11"/>
  <c r="E12"/>
  <c r="E13"/>
  <c r="E14"/>
  <c r="E15"/>
  <c r="E16"/>
  <c r="G16"/>
  <c r="G14"/>
  <c r="G15"/>
  <c r="G11"/>
  <c r="G12"/>
  <c r="G13"/>
  <c r="G10"/>
  <c r="E10"/>
  <c r="A10"/>
  <c r="A8"/>
  <c r="A9"/>
  <c r="E8"/>
  <c r="E9"/>
  <c r="G9"/>
  <c r="G3"/>
  <c r="G4"/>
  <c r="G5"/>
  <c r="G6"/>
  <c r="G7"/>
  <c r="G8"/>
  <c r="E3"/>
  <c r="E4"/>
  <c r="E5"/>
  <c r="E6"/>
  <c r="E7"/>
  <c r="E2"/>
  <c r="A3"/>
  <c r="A4"/>
  <c r="A5"/>
  <c r="A6"/>
  <c r="A7"/>
  <c r="A2"/>
  <c r="G2"/>
  <c r="H28" i="10"/>
  <c r="M14"/>
  <c r="M17"/>
  <c r="K12" i="1" l="1"/>
  <c r="M12" s="1"/>
  <c r="J20"/>
  <c r="K15" i="8"/>
  <c r="I15" i="13" s="1"/>
  <c r="K18" i="1"/>
  <c r="L19" i="10"/>
  <c r="M16" i="1"/>
  <c r="K16"/>
  <c r="H14" i="4"/>
  <c r="K17" i="1"/>
  <c r="M14"/>
  <c r="K15"/>
  <c r="M13"/>
  <c r="O13"/>
  <c r="O12"/>
  <c r="H25" i="4"/>
  <c r="H26" s="1"/>
  <c r="K14" i="8"/>
  <c r="J14"/>
  <c r="D20"/>
  <c r="E18"/>
  <c r="H17" i="4"/>
  <c r="E16" i="8"/>
  <c r="K16" s="1"/>
  <c r="J13"/>
  <c r="O18" i="1"/>
  <c r="M18"/>
  <c r="O15"/>
  <c r="J18" i="10"/>
  <c r="J17" i="8"/>
  <c r="H19" i="4"/>
  <c r="I20"/>
  <c r="H25" i="13"/>
  <c r="I16" i="14" s="1"/>
  <c r="K23" i="10"/>
  <c r="L26"/>
  <c r="I22" i="8"/>
  <c r="N14" i="1"/>
  <c r="E20"/>
  <c r="I18" i="4"/>
  <c r="J19"/>
  <c r="H23" i="10"/>
  <c r="I23"/>
  <c r="I9" i="14"/>
  <c r="J25" i="4"/>
  <c r="N13" i="1"/>
  <c r="L15" i="10"/>
  <c r="C22" i="8"/>
  <c r="L20" i="10"/>
  <c r="J17" i="4" l="1"/>
  <c r="J14"/>
  <c r="H20"/>
  <c r="H15"/>
  <c r="H18" s="1"/>
  <c r="M17" i="1"/>
  <c r="M15"/>
  <c r="K20"/>
  <c r="L18" i="10"/>
  <c r="J23"/>
  <c r="L23" s="1"/>
  <c r="D22" i="8"/>
  <c r="K18"/>
  <c r="K20" s="1"/>
  <c r="J18"/>
  <c r="J16"/>
  <c r="E20"/>
  <c r="O20" i="1"/>
  <c r="I16" i="13"/>
  <c r="K7" i="14" s="1"/>
  <c r="I20" i="13"/>
  <c r="K11" i="14" s="1"/>
  <c r="K27" i="10"/>
  <c r="I23" i="4"/>
  <c r="N20" i="1"/>
  <c r="K6" i="14"/>
  <c r="K15" i="13"/>
  <c r="M6" i="14" s="1"/>
  <c r="H27" i="10"/>
  <c r="K13" i="13"/>
  <c r="M4" i="14" s="1"/>
  <c r="K4"/>
  <c r="I12" i="13"/>
  <c r="J26" i="4"/>
  <c r="I27" i="10"/>
  <c r="J15" i="4" l="1"/>
  <c r="J18" s="1"/>
  <c r="M20" i="1"/>
  <c r="J20" i="4"/>
  <c r="K16" i="13"/>
  <c r="M7" i="14" s="1"/>
  <c r="J27" i="10"/>
  <c r="I17" i="13"/>
  <c r="I24"/>
  <c r="I19"/>
  <c r="E22" i="8"/>
  <c r="J20"/>
  <c r="K20" i="13"/>
  <c r="M11" i="14" s="1"/>
  <c r="I27" i="4"/>
  <c r="H23"/>
  <c r="K22" i="8"/>
  <c r="L27" i="10"/>
  <c r="J23" i="4"/>
  <c r="K12" i="13"/>
  <c r="I11"/>
  <c r="K3" i="14"/>
  <c r="K15" l="1"/>
  <c r="K24" i="13"/>
  <c r="M15" i="14" s="1"/>
  <c r="K8"/>
  <c r="K17" i="13"/>
  <c r="M8" i="14" s="1"/>
  <c r="K19" i="13"/>
  <c r="M10" i="14" s="1"/>
  <c r="K10"/>
  <c r="I18" i="13"/>
  <c r="K9" i="14" s="1"/>
  <c r="H27" i="4"/>
  <c r="K2" i="14"/>
  <c r="J27" i="4"/>
  <c r="M3" i="14"/>
  <c r="K11" i="13" l="1"/>
  <c r="M2" i="14" s="1"/>
  <c r="I25" i="13"/>
  <c r="K16" i="14" s="1"/>
  <c r="K18" i="13"/>
  <c r="M9" i="14" s="1"/>
  <c r="K25" i="13" l="1"/>
  <c r="M16" i="14" s="1"/>
</calcChain>
</file>

<file path=xl/sharedStrings.xml><?xml version="1.0" encoding="utf-8"?>
<sst xmlns="http://schemas.openxmlformats.org/spreadsheetml/2006/main" count="418" uniqueCount="196">
  <si>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</si>
  <si>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</si>
  <si>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</si>
  <si>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</si>
  <si>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</si>
  <si>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</si>
  <si>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</si>
  <si>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</si>
  <si>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</si>
  <si>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</si>
  <si>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</si>
  <si>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</si>
  <si>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</si>
  <si>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</si>
  <si>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</si>
  <si>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</si>
  <si>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</si>
  <si>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</si>
  <si>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</si>
  <si>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</si>
  <si>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</si>
  <si>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</si>
  <si>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</si>
  <si>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</si>
  <si>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</si>
  <si>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</si>
  <si>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</si>
  <si>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</si>
  <si>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Nomenclador</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</si>
  <si>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</si>
  <si>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</si>
  <si>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</si>
  <si>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</si>
  <si>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</si>
  <si>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</si>
  <si>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</si>
  <si>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</si>
  <si>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</si>
  <si>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</si>
  <si>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</si>
  <si>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Nota</t>
  </si>
  <si>
    <t>trimestre</t>
  </si>
  <si>
    <t>Programacion Financ.</t>
  </si>
  <si>
    <t>I</t>
  </si>
  <si>
    <t>RECURSOS CORRIENTES</t>
  </si>
  <si>
    <t>A</t>
  </si>
  <si>
    <t>II</t>
  </si>
  <si>
    <t>GASTOS CORRIENTES</t>
  </si>
  <si>
    <t>B</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</si>
  <si>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</si>
  <si>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</si>
  <si>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</si>
  <si>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</si>
  <si>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</si>
  <si>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</si>
  <si>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</si>
  <si>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</si>
  <si>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</si>
  <si>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</si>
  <si>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</si>
  <si>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</si>
  <si>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</si>
  <si>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</si>
  <si>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</si>
  <si>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</si>
  <si>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</si>
  <si>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</si>
  <si>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C</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</si>
  <si>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</si>
  <si>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</si>
  <si>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</si>
  <si>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</si>
  <si>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</si>
  <si>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</si>
  <si>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</si>
  <si>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</si>
  <si>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</si>
  <si>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</si>
  <si>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</si>
  <si>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</si>
  <si>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</si>
  <si>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</si>
  <si>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</si>
  <si>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</si>
  <si>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</si>
  <si>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</si>
  <si>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</si>
  <si>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</si>
  <si>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</si>
  <si>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</si>
  <si>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</si>
  <si>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</si>
  <si>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</si>
  <si>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</si>
  <si>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</si>
  <si>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</si>
  <si>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</si>
  <si>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</si>
  <si>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</si>
  <si>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</si>
  <si>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</si>
  <si>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</si>
  <si>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</si>
  <si>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</si>
  <si>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</si>
  <si>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</si>
  <si>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</si>
  <si>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</si>
  <si>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 Anter.</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</si>
  <si>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</si>
  <si>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</si>
  <si>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</si>
  <si>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</si>
  <si>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</si>
  <si>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</si>
  <si>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</si>
  <si>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</si>
  <si>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</si>
  <si>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</si>
  <si>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</si>
  <si>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</si>
  <si>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</si>
  <si>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</si>
  <si>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</si>
  <si>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</si>
  <si>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</si>
  <si>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</si>
  <si>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</si>
  <si>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</si>
  <si>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</si>
  <si>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</si>
  <si>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</si>
  <si>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</si>
  <si>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StoDeuFloIni</t>
  </si>
  <si>
    <t>VarDeuFloCon</t>
  </si>
  <si>
    <t>StoDeuFloFin</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</si>
  <si>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</si>
  <si>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</si>
  <si>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</si>
  <si>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</si>
  <si>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</si>
  <si>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43100 Transferencias</t>
  </si>
  <si>
    <t>41300 Trasferencias</t>
  </si>
  <si>
    <t>Repartición / Organismo: H. Cámara de Diputados</t>
  </si>
  <si>
    <t>REPARTICION /ORGANISMO: HONORABLE CAMARA DE DIPUTADOS</t>
  </si>
  <si>
    <t xml:space="preserve">           ACUERDO    Nº     3.949</t>
  </si>
  <si>
    <t>53100 Bienes Preexistentes</t>
  </si>
  <si>
    <t xml:space="preserve"> ANEXO 30 inc. D):     MEDIDAS CORRECTIVAS</t>
  </si>
  <si>
    <t xml:space="preserve"> ANEXO 30 inc. C):     INFORMES ESCRITOS</t>
  </si>
  <si>
    <t>EJERCICIO: 2015</t>
  </si>
  <si>
    <t>EJERCICIO:  2.018</t>
  </si>
  <si>
    <t>LAS MEDIDAS TOMADAS PARA LA CORRECCIÓN DE DESVÍOS SON LAS SIGUIENTES:</t>
  </si>
  <si>
    <t>Bajas</t>
  </si>
  <si>
    <t>Altas</t>
  </si>
  <si>
    <t>Cargos</t>
  </si>
  <si>
    <t>ORGANISMO</t>
  </si>
  <si>
    <t>EJERCICIO: 2020</t>
  </si>
  <si>
    <t>EJERCICIO:  2.020</t>
  </si>
  <si>
    <t xml:space="preserve"> ANEXO 30 :     ARTICULO 27</t>
  </si>
  <si>
    <t xml:space="preserve">NO APLICA </t>
  </si>
  <si>
    <t xml:space="preserve">           </t>
  </si>
  <si>
    <t>ANEXO N° 20</t>
  </si>
  <si>
    <t>ALTAS Y BAJAS DE CONTRATOS DE LOCACIÓN DE SERVICIOS. Art. 33 inc. B.</t>
  </si>
  <si>
    <t>REPARTICIÓN/ORGANISMO:</t>
  </si>
  <si>
    <t>HONORABLE CÁMARA DE DIPUTADOS</t>
  </si>
  <si>
    <t>EJERCICIO 2020</t>
  </si>
  <si>
    <t xml:space="preserve">TRIMESTRE </t>
  </si>
  <si>
    <t>NOMENCLADOR 10102</t>
  </si>
  <si>
    <t xml:space="preserve">Organismo </t>
  </si>
  <si>
    <t>Cant Inicio</t>
  </si>
  <si>
    <t>Cant. Fin</t>
  </si>
  <si>
    <t>Importe total liquidado</t>
  </si>
  <si>
    <t>H. Cámara de Diputados</t>
  </si>
  <si>
    <t>Totales</t>
  </si>
  <si>
    <r>
      <t>CUARTO</t>
    </r>
    <r>
      <rPr>
        <sz val="11"/>
        <color indexed="8"/>
        <rFont val="Times New Roman"/>
        <family val="1"/>
        <charset val="204"/>
      </rPr>
      <t xml:space="preserve"> </t>
    </r>
    <r>
      <rPr>
        <b/>
        <sz val="11"/>
        <color indexed="8"/>
        <rFont val="Calibri"/>
        <family val="1"/>
        <charset val="204"/>
      </rPr>
      <t>TRIMESTRE</t>
    </r>
    <r>
      <rPr>
        <sz val="11"/>
        <color indexed="8"/>
        <rFont val="Times New Roman"/>
        <family val="1"/>
        <charset val="204"/>
      </rPr>
      <t xml:space="preserve"> </t>
    </r>
    <r>
      <rPr>
        <b/>
        <sz val="11"/>
        <color indexed="8"/>
        <rFont val="Calibri"/>
        <family val="1"/>
        <charset val="204"/>
      </rPr>
      <t>2020</t>
    </r>
  </si>
  <si>
    <r>
      <t>ACUERDO</t>
    </r>
    <r>
      <rPr>
        <sz val="11"/>
        <color indexed="8"/>
        <rFont val="Times New Roman"/>
        <family val="1"/>
        <charset val="204"/>
      </rPr>
      <t xml:space="preserve"> </t>
    </r>
    <r>
      <rPr>
        <b/>
        <sz val="11"/>
        <color indexed="8"/>
        <rFont val="Calibri"/>
        <family val="1"/>
        <charset val="204"/>
      </rPr>
      <t>Nº</t>
    </r>
    <r>
      <rPr>
        <sz val="11"/>
        <color indexed="8"/>
        <rFont val="Times New Roman"/>
        <family val="1"/>
        <charset val="204"/>
      </rPr>
      <t xml:space="preserve"> </t>
    </r>
    <r>
      <rPr>
        <b/>
        <sz val="11"/>
        <color indexed="8"/>
        <rFont val="Calibri"/>
        <family val="1"/>
        <charset val="204"/>
      </rPr>
      <t>3949</t>
    </r>
  </si>
  <si>
    <r>
      <t>ANEXO</t>
    </r>
    <r>
      <rPr>
        <sz val="11"/>
        <color indexed="8"/>
        <rFont val="Times New Roman"/>
        <family val="1"/>
        <charset val="204"/>
      </rPr>
      <t xml:space="preserve"> </t>
    </r>
    <r>
      <rPr>
        <b/>
        <sz val="11"/>
        <color indexed="8"/>
        <rFont val="Calibri"/>
        <family val="1"/>
        <charset val="204"/>
      </rPr>
      <t>19:</t>
    </r>
    <r>
      <rPr>
        <sz val="11"/>
        <color indexed="8"/>
        <rFont val="Times New Roman"/>
        <family val="1"/>
        <charset val="204"/>
      </rPr>
      <t xml:space="preserve"> </t>
    </r>
    <r>
      <rPr>
        <b/>
        <sz val="11"/>
        <color indexed="8"/>
        <rFont val="Calibri"/>
        <family val="1"/>
        <charset val="204"/>
      </rPr>
      <t>DETALLE</t>
    </r>
    <r>
      <rPr>
        <sz val="11"/>
        <color indexed="8"/>
        <rFont val="Times New Roman"/>
        <family val="1"/>
        <charset val="204"/>
      </rPr>
      <t xml:space="preserve"> </t>
    </r>
    <r>
      <rPr>
        <b/>
        <sz val="11"/>
        <color indexed="8"/>
        <rFont val="Calibri"/>
        <family val="1"/>
        <charset val="204"/>
      </rPr>
      <t>DE</t>
    </r>
    <r>
      <rPr>
        <sz val="11"/>
        <color indexed="8"/>
        <rFont val="Times New Roman"/>
        <family val="1"/>
        <charset val="204"/>
      </rPr>
      <t xml:space="preserve"> </t>
    </r>
    <r>
      <rPr>
        <b/>
        <sz val="11"/>
        <color indexed="8"/>
        <rFont val="Calibri"/>
        <family val="1"/>
        <charset val="204"/>
      </rPr>
      <t>LA</t>
    </r>
    <r>
      <rPr>
        <sz val="11"/>
        <color indexed="8"/>
        <rFont val="Times New Roman"/>
        <family val="1"/>
        <charset val="204"/>
      </rPr>
      <t xml:space="preserve"> </t>
    </r>
    <r>
      <rPr>
        <b/>
        <sz val="11"/>
        <color indexed="8"/>
        <rFont val="Calibri"/>
        <family val="1"/>
        <charset val="204"/>
      </rPr>
      <t>PLANTA</t>
    </r>
    <r>
      <rPr>
        <sz val="11"/>
        <color indexed="8"/>
        <rFont val="Times New Roman"/>
        <family val="1"/>
        <charset val="204"/>
      </rPr>
      <t xml:space="preserve"> </t>
    </r>
    <r>
      <rPr>
        <b/>
        <sz val="11"/>
        <color indexed="8"/>
        <rFont val="Calibri"/>
        <family val="1"/>
        <charset val="204"/>
      </rPr>
      <t>DE</t>
    </r>
    <r>
      <rPr>
        <sz val="11"/>
        <color indexed="8"/>
        <rFont val="Times New Roman"/>
        <family val="1"/>
        <charset val="204"/>
      </rPr>
      <t xml:space="preserve"> </t>
    </r>
    <r>
      <rPr>
        <b/>
        <sz val="11"/>
        <color indexed="8"/>
        <rFont val="Calibri"/>
        <family val="1"/>
        <charset val="204"/>
      </rPr>
      <t>PERSONAL</t>
    </r>
    <r>
      <rPr>
        <sz val="11"/>
        <color indexed="8"/>
        <rFont val="Times New Roman"/>
        <family val="1"/>
        <charset val="204"/>
      </rPr>
      <t xml:space="preserve"> </t>
    </r>
    <r>
      <rPr>
        <b/>
        <sz val="11"/>
        <color indexed="8"/>
        <rFont val="Calibri"/>
        <family val="1"/>
        <charset val="204"/>
      </rPr>
      <t>Y</t>
    </r>
    <r>
      <rPr>
        <sz val="11"/>
        <color indexed="8"/>
        <rFont val="Times New Roman"/>
        <family val="1"/>
        <charset val="204"/>
      </rPr>
      <t xml:space="preserve"> </t>
    </r>
    <r>
      <rPr>
        <b/>
        <sz val="11"/>
        <color indexed="8"/>
        <rFont val="Calibri"/>
        <family val="1"/>
        <charset val="204"/>
      </rPr>
      <t>CONTRATOS</t>
    </r>
    <r>
      <rPr>
        <sz val="11"/>
        <color indexed="8"/>
        <rFont val="Times New Roman"/>
        <family val="1"/>
        <charset val="204"/>
      </rPr>
      <t xml:space="preserve"> </t>
    </r>
    <r>
      <rPr>
        <b/>
        <sz val="11"/>
        <color indexed="8"/>
        <rFont val="Calibri"/>
        <family val="1"/>
        <charset val="204"/>
      </rPr>
      <t>DE</t>
    </r>
    <r>
      <rPr>
        <sz val="11"/>
        <color indexed="8"/>
        <rFont val="Times New Roman"/>
        <family val="1"/>
        <charset val="204"/>
      </rPr>
      <t xml:space="preserve"> </t>
    </r>
    <r>
      <rPr>
        <b/>
        <sz val="11"/>
        <color indexed="8"/>
        <rFont val="Calibri"/>
        <family val="1"/>
        <charset val="204"/>
      </rPr>
      <t>LOCACIÓN.</t>
    </r>
    <r>
      <rPr>
        <sz val="11"/>
        <color indexed="8"/>
        <rFont val="Times New Roman"/>
        <family val="1"/>
        <charset val="204"/>
      </rPr>
      <t xml:space="preserve"> </t>
    </r>
    <r>
      <rPr>
        <b/>
        <sz val="11"/>
        <color indexed="8"/>
        <rFont val="Calibri"/>
        <family val="1"/>
        <charset val="204"/>
      </rPr>
      <t>IMPORTES</t>
    </r>
    <r>
      <rPr>
        <sz val="11"/>
        <color indexed="8"/>
        <rFont val="Times New Roman"/>
        <family val="1"/>
        <charset val="204"/>
      </rPr>
      <t xml:space="preserve"> </t>
    </r>
    <r>
      <rPr>
        <b/>
        <sz val="11"/>
        <color indexed="8"/>
        <rFont val="Calibri"/>
        <family val="1"/>
        <charset val="204"/>
      </rPr>
      <t>LIQUIDADOS</t>
    </r>
    <r>
      <rPr>
        <sz val="11"/>
        <color indexed="8"/>
        <rFont val="Times New Roman"/>
        <family val="1"/>
        <charset val="204"/>
      </rPr>
      <t xml:space="preserve"> </t>
    </r>
    <r>
      <rPr>
        <b/>
        <sz val="11"/>
        <color indexed="8"/>
        <rFont val="Calibri"/>
        <family val="1"/>
        <charset val="204"/>
      </rPr>
      <t>ACUMULADOS</t>
    </r>
    <r>
      <rPr>
        <sz val="11"/>
        <color indexed="8"/>
        <rFont val="Times New Roman"/>
        <family val="1"/>
        <charset val="204"/>
      </rPr>
      <t xml:space="preserve"> </t>
    </r>
    <r>
      <rPr>
        <b/>
        <sz val="11"/>
        <color indexed="8"/>
        <rFont val="Calibri"/>
        <family val="1"/>
        <charset val="204"/>
      </rPr>
      <t>AL</t>
    </r>
    <r>
      <rPr>
        <sz val="11"/>
        <color indexed="8"/>
        <rFont val="Times New Roman"/>
        <family val="1"/>
        <charset val="204"/>
      </rPr>
      <t xml:space="preserve"> </t>
    </r>
    <r>
      <rPr>
        <b/>
        <sz val="11"/>
        <color indexed="8"/>
        <rFont val="Calibri"/>
        <family val="1"/>
        <charset val="204"/>
      </rPr>
      <t>FIN</t>
    </r>
    <r>
      <rPr>
        <sz val="11"/>
        <color indexed="8"/>
        <rFont val="Times New Roman"/>
        <family val="1"/>
        <charset val="204"/>
      </rPr>
      <t xml:space="preserve"> </t>
    </r>
    <r>
      <rPr>
        <b/>
        <sz val="11"/>
        <color indexed="8"/>
        <rFont val="Calibri"/>
        <family val="1"/>
        <charset val="204"/>
      </rPr>
      <t>DE</t>
    </r>
    <r>
      <rPr>
        <sz val="11"/>
        <color indexed="8"/>
        <rFont val="Times New Roman"/>
        <family val="1"/>
        <charset val="204"/>
      </rPr>
      <t xml:space="preserve"> </t>
    </r>
    <r>
      <rPr>
        <b/>
        <sz val="11"/>
        <color indexed="8"/>
        <rFont val="Calibri"/>
        <family val="1"/>
        <charset val="204"/>
      </rPr>
      <t>CADA</t>
    </r>
    <r>
      <rPr>
        <sz val="11"/>
        <color indexed="8"/>
        <rFont val="Times New Roman"/>
        <family val="1"/>
        <charset val="204"/>
      </rPr>
      <t xml:space="preserve"> </t>
    </r>
    <r>
      <rPr>
        <b/>
        <sz val="11"/>
        <color indexed="8"/>
        <rFont val="Calibri"/>
        <family val="1"/>
        <charset val="204"/>
      </rPr>
      <t>TRIMESTRE</t>
    </r>
  </si>
  <si>
    <r>
      <t>REPARTICIÓN</t>
    </r>
    <r>
      <rPr>
        <sz val="11"/>
        <color indexed="8"/>
        <rFont val="Times New Roman"/>
        <family val="1"/>
        <charset val="204"/>
      </rPr>
      <t xml:space="preserve"> </t>
    </r>
    <r>
      <rPr>
        <b/>
        <sz val="11"/>
        <color indexed="8"/>
        <rFont val="Calibri"/>
        <family val="1"/>
        <charset val="204"/>
      </rPr>
      <t>/</t>
    </r>
    <r>
      <rPr>
        <sz val="11"/>
        <color indexed="8"/>
        <rFont val="Times New Roman"/>
        <family val="1"/>
        <charset val="204"/>
      </rPr>
      <t xml:space="preserve"> </t>
    </r>
    <r>
      <rPr>
        <b/>
        <sz val="11"/>
        <color indexed="8"/>
        <rFont val="Calibri"/>
        <family val="1"/>
        <charset val="204"/>
      </rPr>
      <t>ORGANISMO:</t>
    </r>
    <r>
      <rPr>
        <sz val="11"/>
        <color indexed="8"/>
        <rFont val="Times New Roman"/>
        <family val="1"/>
        <charset val="204"/>
      </rPr>
      <t xml:space="preserve"> </t>
    </r>
    <r>
      <rPr>
        <sz val="11"/>
        <color indexed="8"/>
        <rFont val="Calibri"/>
        <family val="1"/>
        <charset val="204"/>
      </rPr>
      <t>HONORABLE</t>
    </r>
    <r>
      <rPr>
        <sz val="11"/>
        <color indexed="8"/>
        <rFont val="Times New Roman"/>
        <family val="1"/>
        <charset val="204"/>
      </rPr>
      <t xml:space="preserve"> </t>
    </r>
    <r>
      <rPr>
        <sz val="11"/>
        <color indexed="8"/>
        <rFont val="Calibri"/>
        <family val="1"/>
        <charset val="204"/>
      </rPr>
      <t>CÁMARA</t>
    </r>
    <r>
      <rPr>
        <sz val="11"/>
        <color indexed="8"/>
        <rFont val="Times New Roman"/>
        <family val="1"/>
        <charset val="204"/>
      </rPr>
      <t xml:space="preserve"> </t>
    </r>
    <r>
      <rPr>
        <sz val="11"/>
        <color indexed="8"/>
        <rFont val="Calibri"/>
        <family val="1"/>
        <charset val="204"/>
      </rPr>
      <t>DE</t>
    </r>
    <r>
      <rPr>
        <sz val="11"/>
        <color indexed="8"/>
        <rFont val="Times New Roman"/>
        <family val="1"/>
        <charset val="204"/>
      </rPr>
      <t xml:space="preserve"> </t>
    </r>
    <r>
      <rPr>
        <sz val="11"/>
        <color indexed="8"/>
        <rFont val="Calibri"/>
        <family val="1"/>
        <charset val="204"/>
      </rPr>
      <t>DIPUTADOS</t>
    </r>
    <r>
      <rPr>
        <sz val="11"/>
        <color indexed="8"/>
        <rFont val="Times New Roman"/>
        <family val="1"/>
        <charset val="204"/>
      </rPr>
      <t xml:space="preserve">                                                                                                                              </t>
    </r>
    <r>
      <rPr>
        <b/>
        <sz val="11"/>
        <color indexed="8"/>
        <rFont val="Calibri"/>
        <family val="1"/>
        <charset val="204"/>
      </rPr>
      <t>NOMENCLADOR:</t>
    </r>
    <r>
      <rPr>
        <sz val="11"/>
        <color indexed="8"/>
        <rFont val="Times New Roman"/>
        <family val="1"/>
        <charset val="204"/>
      </rPr>
      <t xml:space="preserve"> </t>
    </r>
    <r>
      <rPr>
        <sz val="11"/>
        <color indexed="8"/>
        <rFont val="Calibri"/>
        <family val="1"/>
        <charset val="204"/>
      </rPr>
      <t>1.01.02
1</t>
    </r>
    <r>
      <rPr>
        <sz val="11"/>
        <color indexed="8"/>
        <rFont val="Times New Roman"/>
        <family val="1"/>
        <charset val="204"/>
      </rPr>
      <t xml:space="preserve">      </t>
    </r>
    <r>
      <rPr>
        <sz val="11"/>
        <color indexed="8"/>
        <rFont val="Calibri"/>
        <family val="1"/>
        <charset val="204"/>
      </rPr>
      <t>2</t>
    </r>
    <r>
      <rPr>
        <sz val="11"/>
        <color indexed="8"/>
        <rFont val="Times New Roman"/>
        <family val="1"/>
        <charset val="204"/>
      </rPr>
      <t xml:space="preserve">      </t>
    </r>
    <r>
      <rPr>
        <sz val="11"/>
        <color indexed="8"/>
        <rFont val="Calibri"/>
        <family val="1"/>
        <charset val="204"/>
      </rPr>
      <t>3</t>
    </r>
    <r>
      <rPr>
        <sz val="11"/>
        <color indexed="8"/>
        <rFont val="Times New Roman"/>
        <family val="1"/>
        <charset val="204"/>
      </rPr>
      <t xml:space="preserve">      </t>
    </r>
    <r>
      <rPr>
        <sz val="11"/>
        <color indexed="8"/>
        <rFont val="Calibri"/>
        <family val="1"/>
        <charset val="204"/>
      </rPr>
      <t>4</t>
    </r>
  </si>
  <si>
    <r>
      <t>EJERCICIO:</t>
    </r>
    <r>
      <rPr>
        <sz val="11"/>
        <color indexed="8"/>
        <rFont val="Times New Roman"/>
        <family val="1"/>
        <charset val="204"/>
      </rPr>
      <t xml:space="preserve"> </t>
    </r>
    <r>
      <rPr>
        <sz val="11"/>
        <color indexed="8"/>
        <rFont val="Calibri"/>
        <family val="1"/>
        <charset val="204"/>
      </rPr>
      <t>2020</t>
    </r>
    <r>
      <rPr>
        <sz val="11"/>
        <color indexed="8"/>
        <rFont val="Times New Roman"/>
        <family val="1"/>
        <charset val="204"/>
      </rPr>
      <t xml:space="preserve">                              </t>
    </r>
    <r>
      <rPr>
        <b/>
        <sz val="11"/>
        <color indexed="8"/>
        <rFont val="Calibri"/>
        <family val="1"/>
        <charset val="204"/>
      </rPr>
      <t>TRIMESTRE:</t>
    </r>
  </si>
  <si>
    <r>
      <t>PLANTA</t>
    </r>
    <r>
      <rPr>
        <sz val="11"/>
        <color indexed="8"/>
        <rFont val="Times New Roman"/>
        <family val="1"/>
        <charset val="204"/>
      </rPr>
      <t xml:space="preserve"> </t>
    </r>
    <r>
      <rPr>
        <b/>
        <sz val="11"/>
        <color indexed="8"/>
        <rFont val="Calibri"/>
        <family val="1"/>
        <charset val="204"/>
      </rPr>
      <t>DE</t>
    </r>
    <r>
      <rPr>
        <sz val="11"/>
        <color indexed="8"/>
        <rFont val="Times New Roman"/>
        <family val="1"/>
        <charset val="204"/>
      </rPr>
      <t xml:space="preserve"> </t>
    </r>
    <r>
      <rPr>
        <b/>
        <sz val="11"/>
        <color indexed="8"/>
        <rFont val="Calibri"/>
        <family val="1"/>
        <charset val="204"/>
      </rPr>
      <t>PERSONAL</t>
    </r>
    <r>
      <rPr>
        <sz val="11"/>
        <color indexed="8"/>
        <rFont val="Times New Roman"/>
        <family val="1"/>
        <charset val="204"/>
      </rPr>
      <t xml:space="preserve"> </t>
    </r>
    <r>
      <rPr>
        <b/>
        <sz val="11"/>
        <color indexed="8"/>
        <rFont val="Calibri"/>
        <family val="1"/>
        <charset val="204"/>
      </rPr>
      <t>PERMANENTE</t>
    </r>
  </si>
  <si>
    <r>
      <t>ADMINISTRACIÓN</t>
    </r>
    <r>
      <rPr>
        <sz val="11"/>
        <color indexed="8"/>
        <rFont val="Times New Roman"/>
        <family val="1"/>
        <charset val="204"/>
      </rPr>
      <t xml:space="preserve"> </t>
    </r>
    <r>
      <rPr>
        <b/>
        <sz val="11"/>
        <color indexed="8"/>
        <rFont val="Calibri"/>
        <family val="1"/>
        <charset val="204"/>
      </rPr>
      <t>CENTRAL</t>
    </r>
  </si>
  <si>
    <r>
      <t>Importe</t>
    </r>
    <r>
      <rPr>
        <sz val="11"/>
        <color indexed="8"/>
        <rFont val="Times New Roman"/>
        <family val="1"/>
        <charset val="204"/>
      </rPr>
      <t xml:space="preserve"> </t>
    </r>
    <r>
      <rPr>
        <b/>
        <sz val="11"/>
        <color indexed="8"/>
        <rFont val="Calibri"/>
        <family val="1"/>
        <charset val="204"/>
      </rPr>
      <t>Liquidado</t>
    </r>
    <r>
      <rPr>
        <sz val="11"/>
        <color indexed="8"/>
        <rFont val="Times New Roman"/>
        <family val="1"/>
        <charset val="204"/>
      </rPr>
      <t xml:space="preserve"> </t>
    </r>
    <r>
      <rPr>
        <b/>
        <sz val="11"/>
        <color indexed="8"/>
        <rFont val="Calibri"/>
        <family val="1"/>
        <charset val="204"/>
      </rPr>
      <t>en</t>
    </r>
    <r>
      <rPr>
        <sz val="11"/>
        <color indexed="8"/>
        <rFont val="Times New Roman"/>
        <family val="1"/>
        <charset val="204"/>
      </rPr>
      <t xml:space="preserve"> </t>
    </r>
    <r>
      <rPr>
        <b/>
        <sz val="11"/>
        <color indexed="8"/>
        <rFont val="Calibri"/>
        <family val="1"/>
        <charset val="204"/>
      </rPr>
      <t>el</t>
    </r>
    <r>
      <rPr>
        <sz val="11"/>
        <color indexed="8"/>
        <rFont val="Times New Roman"/>
        <family val="1"/>
        <charset val="204"/>
      </rPr>
      <t xml:space="preserve"> </t>
    </r>
    <r>
      <rPr>
        <b/>
        <sz val="11"/>
        <color indexed="8"/>
        <rFont val="Calibri"/>
        <family val="1"/>
        <charset val="204"/>
      </rPr>
      <t>trimestre</t>
    </r>
  </si>
  <si>
    <r>
      <t>Importe</t>
    </r>
    <r>
      <rPr>
        <sz val="11"/>
        <color indexed="8"/>
        <rFont val="Times New Roman"/>
        <family val="1"/>
        <charset val="204"/>
      </rPr>
      <t xml:space="preserve"> </t>
    </r>
    <r>
      <rPr>
        <b/>
        <sz val="11"/>
        <color indexed="8"/>
        <rFont val="Calibri"/>
        <family val="1"/>
        <charset val="204"/>
      </rPr>
      <t>Liquidado</t>
    </r>
    <r>
      <rPr>
        <sz val="11"/>
        <color indexed="8"/>
        <rFont val="Times New Roman"/>
        <family val="1"/>
        <charset val="204"/>
      </rPr>
      <t xml:space="preserve"> </t>
    </r>
    <r>
      <rPr>
        <b/>
        <sz val="11"/>
        <color indexed="8"/>
        <rFont val="Calibri"/>
        <family val="1"/>
        <charset val="204"/>
      </rPr>
      <t>Acumulado</t>
    </r>
    <r>
      <rPr>
        <sz val="11"/>
        <color indexed="8"/>
        <rFont val="Times New Roman"/>
        <family val="1"/>
        <charset val="204"/>
      </rPr>
      <t xml:space="preserve"> </t>
    </r>
    <r>
      <rPr>
        <b/>
        <sz val="11"/>
        <color indexed="8"/>
        <rFont val="Calibri"/>
        <family val="1"/>
        <charset val="204"/>
      </rPr>
      <t>Anual</t>
    </r>
  </si>
  <si>
    <r>
      <t>Al</t>
    </r>
    <r>
      <rPr>
        <sz val="11"/>
        <color indexed="8"/>
        <rFont val="Times New Roman"/>
        <family val="1"/>
        <charset val="204"/>
      </rPr>
      <t xml:space="preserve"> </t>
    </r>
    <r>
      <rPr>
        <b/>
        <sz val="11"/>
        <color indexed="8"/>
        <rFont val="Calibri"/>
        <family val="1"/>
        <charset val="204"/>
      </rPr>
      <t>Inicio</t>
    </r>
  </si>
  <si>
    <r>
      <t>Al</t>
    </r>
    <r>
      <rPr>
        <sz val="11"/>
        <color indexed="8"/>
        <rFont val="Times New Roman"/>
        <family val="1"/>
        <charset val="204"/>
      </rPr>
      <t xml:space="preserve"> </t>
    </r>
    <r>
      <rPr>
        <b/>
        <sz val="11"/>
        <color indexed="8"/>
        <rFont val="Calibri"/>
        <family val="1"/>
        <charset val="204"/>
      </rPr>
      <t>Final</t>
    </r>
  </si>
  <si>
    <r>
      <t>Cámara</t>
    </r>
    <r>
      <rPr>
        <sz val="11"/>
        <color indexed="8"/>
        <rFont val="Times New Roman"/>
        <family val="1"/>
        <charset val="204"/>
      </rPr>
      <t xml:space="preserve"> </t>
    </r>
    <r>
      <rPr>
        <sz val="11"/>
        <color indexed="8"/>
        <rFont val="Calibri"/>
        <family val="1"/>
        <charset val="204"/>
      </rPr>
      <t>de</t>
    </r>
    <r>
      <rPr>
        <sz val="11"/>
        <color indexed="8"/>
        <rFont val="Times New Roman"/>
        <family val="1"/>
        <charset val="204"/>
      </rPr>
      <t xml:space="preserve"> </t>
    </r>
    <r>
      <rPr>
        <sz val="11"/>
        <color indexed="8"/>
        <rFont val="Calibri"/>
        <family val="1"/>
        <charset val="204"/>
      </rPr>
      <t>Diputados</t>
    </r>
  </si>
  <si>
    <r>
      <t>PLANTA</t>
    </r>
    <r>
      <rPr>
        <sz val="11"/>
        <color indexed="8"/>
        <rFont val="Times New Roman"/>
        <family val="1"/>
        <charset val="204"/>
      </rPr>
      <t xml:space="preserve"> </t>
    </r>
    <r>
      <rPr>
        <b/>
        <sz val="11"/>
        <color indexed="8"/>
        <rFont val="Calibri"/>
        <family val="1"/>
        <charset val="204"/>
      </rPr>
      <t>DE</t>
    </r>
    <r>
      <rPr>
        <sz val="11"/>
        <color indexed="8"/>
        <rFont val="Times New Roman"/>
        <family val="1"/>
        <charset val="204"/>
      </rPr>
      <t xml:space="preserve"> </t>
    </r>
    <r>
      <rPr>
        <b/>
        <sz val="11"/>
        <color indexed="8"/>
        <rFont val="Calibri"/>
        <family val="1"/>
        <charset val="204"/>
      </rPr>
      <t>PERSONAL</t>
    </r>
    <r>
      <rPr>
        <sz val="11"/>
        <color indexed="8"/>
        <rFont val="Times New Roman"/>
        <family val="1"/>
        <charset val="204"/>
      </rPr>
      <t xml:space="preserve"> </t>
    </r>
    <r>
      <rPr>
        <b/>
        <sz val="11"/>
        <color indexed="8"/>
        <rFont val="Calibri"/>
        <family val="1"/>
        <charset val="204"/>
      </rPr>
      <t>TEMPORARIA</t>
    </r>
  </si>
  <si>
    <r>
      <t>PLANTA</t>
    </r>
    <r>
      <rPr>
        <sz val="11"/>
        <color indexed="8"/>
        <rFont val="Times New Roman"/>
        <family val="1"/>
        <charset val="204"/>
      </rPr>
      <t xml:space="preserve"> </t>
    </r>
    <r>
      <rPr>
        <b/>
        <sz val="11"/>
        <color indexed="8"/>
        <rFont val="Calibri"/>
        <family val="1"/>
        <charset val="204"/>
      </rPr>
      <t>DE</t>
    </r>
    <r>
      <rPr>
        <sz val="11"/>
        <color indexed="8"/>
        <rFont val="Times New Roman"/>
        <family val="1"/>
        <charset val="204"/>
      </rPr>
      <t xml:space="preserve"> </t>
    </r>
    <r>
      <rPr>
        <b/>
        <sz val="11"/>
        <color indexed="8"/>
        <rFont val="Calibri"/>
        <family val="1"/>
        <charset val="204"/>
      </rPr>
      <t>PERSONAL</t>
    </r>
    <r>
      <rPr>
        <sz val="11"/>
        <color indexed="8"/>
        <rFont val="Times New Roman"/>
        <family val="1"/>
        <charset val="204"/>
      </rPr>
      <t xml:space="preserve"> </t>
    </r>
    <r>
      <rPr>
        <b/>
        <sz val="11"/>
        <color indexed="8"/>
        <rFont val="Calibri"/>
        <family val="1"/>
        <charset val="204"/>
      </rPr>
      <t>TOTAL</t>
    </r>
  </si>
  <si>
    <r>
      <t>Boletos</t>
    </r>
    <r>
      <rPr>
        <sz val="11"/>
        <color indexed="8"/>
        <rFont val="Times New Roman"/>
        <family val="1"/>
        <charset val="204"/>
      </rPr>
      <t xml:space="preserve"> </t>
    </r>
    <r>
      <rPr>
        <b/>
        <sz val="11"/>
        <color indexed="8"/>
        <rFont val="Calibri"/>
        <family val="1"/>
        <charset val="204"/>
      </rPr>
      <t>de</t>
    </r>
    <r>
      <rPr>
        <sz val="11"/>
        <color indexed="8"/>
        <rFont val="Times New Roman"/>
        <family val="1"/>
        <charset val="204"/>
      </rPr>
      <t xml:space="preserve"> </t>
    </r>
    <r>
      <rPr>
        <b/>
        <sz val="11"/>
        <color indexed="8"/>
        <rFont val="Calibri"/>
        <family val="1"/>
        <charset val="204"/>
      </rPr>
      <t>Ingresos</t>
    </r>
    <r>
      <rPr>
        <sz val="11"/>
        <color indexed="8"/>
        <rFont val="Times New Roman"/>
        <family val="1"/>
        <charset val="204"/>
      </rPr>
      <t xml:space="preserve"> </t>
    </r>
    <r>
      <rPr>
        <b/>
        <sz val="11"/>
        <color indexed="8"/>
        <rFont val="Calibri"/>
        <family val="1"/>
        <charset val="204"/>
      </rPr>
      <t>del</t>
    </r>
    <r>
      <rPr>
        <sz val="11"/>
        <color indexed="8"/>
        <rFont val="Times New Roman"/>
        <family val="1"/>
        <charset val="204"/>
      </rPr>
      <t xml:space="preserve"> </t>
    </r>
    <r>
      <rPr>
        <b/>
        <sz val="11"/>
        <color indexed="8"/>
        <rFont val="Calibri"/>
        <family val="1"/>
        <charset val="204"/>
      </rPr>
      <t>Trimestre</t>
    </r>
  </si>
  <si>
    <r>
      <t>Boletos</t>
    </r>
    <r>
      <rPr>
        <sz val="11"/>
        <color indexed="8"/>
        <rFont val="Times New Roman"/>
        <family val="1"/>
        <charset val="204"/>
      </rPr>
      <t xml:space="preserve"> </t>
    </r>
    <r>
      <rPr>
        <b/>
        <sz val="11"/>
        <color indexed="8"/>
        <rFont val="Calibri"/>
        <family val="1"/>
        <charset val="204"/>
      </rPr>
      <t>de</t>
    </r>
    <r>
      <rPr>
        <sz val="11"/>
        <color indexed="8"/>
        <rFont val="Times New Roman"/>
        <family val="1"/>
        <charset val="204"/>
      </rPr>
      <t xml:space="preserve"> </t>
    </r>
    <r>
      <rPr>
        <b/>
        <sz val="11"/>
        <color indexed="8"/>
        <rFont val="Calibri"/>
        <family val="1"/>
        <charset val="204"/>
      </rPr>
      <t>Ingresos</t>
    </r>
    <r>
      <rPr>
        <sz val="11"/>
        <color indexed="8"/>
        <rFont val="Times New Roman"/>
        <family val="1"/>
        <charset val="204"/>
      </rPr>
      <t xml:space="preserve"> </t>
    </r>
    <r>
      <rPr>
        <b/>
        <sz val="11"/>
        <color indexed="8"/>
        <rFont val="Calibri"/>
        <family val="1"/>
        <charset val="204"/>
      </rPr>
      <t>Acumulados</t>
    </r>
    <r>
      <rPr>
        <sz val="11"/>
        <color indexed="8"/>
        <rFont val="Times New Roman"/>
        <family val="1"/>
        <charset val="204"/>
      </rPr>
      <t xml:space="preserve"> </t>
    </r>
    <r>
      <rPr>
        <b/>
        <sz val="11"/>
        <color indexed="8"/>
        <rFont val="Calibri"/>
        <family val="1"/>
        <charset val="204"/>
      </rPr>
      <t>Anual</t>
    </r>
  </si>
  <si>
    <r>
      <t xml:space="preserve">LAS DIFERENCIAS EN EL CUMPLIMIENTO DE METAS OBEDECEN AL SIGUIENTE DETALLE:
1) </t>
    </r>
    <r>
      <rPr>
        <b/>
        <sz val="8"/>
        <rFont val="Arial"/>
        <family val="2"/>
      </rPr>
      <t>GASTOS CORRIENTES</t>
    </r>
    <r>
      <rPr>
        <sz val="8"/>
        <rFont val="Arial"/>
        <family val="2"/>
      </rPr>
      <t xml:space="preserve">:  LAS DIFERENCIAS ENTRE LO PROGRAMADO Y EJECUTADO EN EL CUARTO TRIMESTRE SE DEBEN A : - PAGO DE LOS ÚLTIMOS TRES TRAMOS DEL SUELDO ANUAL COMPLEMENTARIO DE JUNIO 2020. EL MISMO FUE ABONADO SEGÚN EL CRONOGRAMA ESTABLECIDO EN LA RESOLUCIÓN INTERNA N° 36-S.H.-2020, ARTÍCULO 1, LA QUE ADHIERE AL DECRETO N° 819/2020 DEL PODER EJECUTIVO PROVINCIAL -  LEVE DISMINUCIÓN DE CARGOS OCUPADOS RESPECTO AL AÑO 2019.                                                                                                                                          - LOS ACONTECIMIENTOS SUCEDIDOS EN EL MES DE DICIEMBRE, INCENDIO DEL EDIFICIO DE LA HONORABLE CÁMARA, SE PROCEDIÓ A ADECUAR LAS PARTIDAS PRESUPUESTARIAS A FIN DE REALIZAR LOS GASTOS NECESARIOS PARA SEGUIR CON EL FUNCIONAMIENTO NORMAL DE LAS OFICINAS AFECTADAS.                                                                                                                                             2) </t>
    </r>
    <r>
      <rPr>
        <b/>
        <sz val="8"/>
        <rFont val="Arial"/>
        <family val="2"/>
      </rPr>
      <t>GASTOS DE CAPITAL:</t>
    </r>
    <r>
      <rPr>
        <sz val="8"/>
        <rFont val="Arial"/>
        <family val="2"/>
      </rPr>
      <t xml:space="preserve"> PARA RELIZAR LAS ADQUISICIONES  DURANTE EL  TRIMESTRE, SE PROCEDIÓ A ADECUAR LA PARTIDA  A EFECTOS DE DAR SOLUCIÓN AL TRABAJO EN FORMA VIRTUAL EN CUARENTENA. DEBEMOS TENER EN CUENTA QUE AL DAR CUMPLIMIENTO CON CON LO QUE ESTABLECEN LA LEY DE RESPONSABILIDAD FISCAL Y EL ACUERDO 3949 RESPECTO DE LA CARGA DEL ANEXO 1, PROGRAMAClÓN FINANCIERA DEL PRESUPUESTO, EXISTlÓ UNA DIFERENCIA RESPECTO DEL PRESUPUESTO VOTADO Y EL CARGADO A SIDICO EN LAS PARTIDAS EN LAS FECHAS LÍMITE PARA REALIZAR ESTA PROGRAMAClÓN. LA CÁMARA REALIZA LA CARGA CON LOS VALORES DEL SISTEMA, DEJA ACLARADO QUE NO SE ESTARÍA CUMPLIENDO CON LA RESOLUClÓN NO 006-S-H-2020 REFRENDADA POR RESOLUClÓN N°952 DE LA HONORABLE CÁMARA DE DIPUTADOS DE LA PROVINCIA DE MENDOZA.  NO PUDIENDO LA HCD CAMBIAR LA PROGRAMACIÓN, LO QUE PRODUCE DIFERENCIAS EN LOS TODOS LOS TRIMESTRES.
</t>
    </r>
  </si>
  <si>
    <r>
      <rPr>
        <b/>
        <sz val="8"/>
        <rFont val="Arial"/>
        <family val="2"/>
      </rPr>
      <t>1) GASTOS CORRIENTES</t>
    </r>
    <r>
      <rPr>
        <sz val="8"/>
        <rFont val="Arial"/>
        <family val="2"/>
      </rPr>
      <t xml:space="preserve">: A PARTIR DE LA NORMALIZACIÓN DEL GASTO CORRIENTE  SE CORREGEN LOS DESVÍOS.   </t>
    </r>
  </si>
  <si>
    <r>
      <rPr>
        <b/>
        <sz val="8"/>
        <rFont val="Arial"/>
        <family val="2"/>
      </rPr>
      <t>2) GASTOS DE CAPITAL</t>
    </r>
    <r>
      <rPr>
        <sz val="8"/>
        <rFont val="Arial"/>
        <family val="2"/>
      </rPr>
      <t xml:space="preserve">: A PARTIR DE LA APLICACIÓN DEL PRESUPUESTO VOTADO POR LA HONORABLE CÁMARA DE DIPUTADOS, POR LAS ADECUACIONES DE PARTIDAS REALIZADAS SE CORRIGEN LOS DESVÍOS. </t>
    </r>
    <r>
      <rPr>
        <b/>
        <sz val="8"/>
        <rFont val="Arial"/>
        <family val="2"/>
      </rPr>
      <t/>
    </r>
  </si>
  <si>
    <t>SIN MOVIMIENTO</t>
  </si>
  <si>
    <r>
      <t xml:space="preserve">                                                     ACUERDO    Nº     3.949
                                              ANEXO 30 :     OTRAS EXPLICACIONES
</t>
    </r>
    <r>
      <rPr>
        <sz val="10"/>
        <color indexed="8"/>
        <rFont val="Arial"/>
        <family val="1"/>
        <charset val="204"/>
      </rPr>
      <t xml:space="preserve">REPARTICION /ORGANISMO: HONORABLE CAMARA DE DIPUTADOS NOMENCLADOR                 </t>
    </r>
    <r>
      <rPr>
        <b/>
        <sz val="10"/>
        <color indexed="8"/>
        <rFont val="Arial"/>
        <family val="1"/>
        <charset val="204"/>
      </rPr>
      <t xml:space="preserve">010102
                                                                                                                                    </t>
    </r>
    <r>
      <rPr>
        <sz val="10"/>
        <color indexed="8"/>
        <rFont val="Arial"/>
        <family val="1"/>
        <charset val="204"/>
      </rPr>
      <t xml:space="preserve">
EJERCICIO:     2020                                                                                TRIMESTRE 4°</t>
    </r>
  </si>
  <si>
    <t>|</t>
  </si>
</sst>
</file>

<file path=xl/styles.xml><?xml version="1.0" encoding="utf-8"?>
<styleSheet xmlns="http://schemas.openxmlformats.org/spreadsheetml/2006/main">
  <fonts count="36">
    <font>
      <sz val="10"/>
      <name val="Verdana"/>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b/>
      <sz val="11"/>
      <color theme="1"/>
      <name val="Calibri"/>
      <family val="2"/>
      <scheme val="minor"/>
    </font>
    <font>
      <b/>
      <sz val="12"/>
      <name val="Arial"/>
      <family val="2"/>
    </font>
    <font>
      <b/>
      <sz val="12"/>
      <color theme="1"/>
      <name val="Calibri"/>
      <family val="2"/>
      <scheme val="minor"/>
    </font>
    <font>
      <sz val="12"/>
      <name val="Verdana"/>
      <family val="2"/>
    </font>
    <font>
      <b/>
      <sz val="10"/>
      <color theme="1"/>
      <name val="Verdana"/>
      <family val="2"/>
    </font>
    <font>
      <b/>
      <sz val="11"/>
      <color indexed="8"/>
      <name val="Calibri"/>
      <family val="1"/>
      <charset val="204"/>
    </font>
    <font>
      <sz val="11"/>
      <color indexed="8"/>
      <name val="Times New Roman"/>
      <family val="1"/>
      <charset val="204"/>
    </font>
    <font>
      <sz val="11"/>
      <color indexed="8"/>
      <name val="Calibri"/>
      <family val="1"/>
      <charset val="204"/>
    </font>
    <font>
      <b/>
      <sz val="11"/>
      <color indexed="8"/>
      <name val="Calibri"/>
      <family val="2"/>
    </font>
    <font>
      <sz val="11"/>
      <color indexed="8"/>
      <name val="Arial"/>
      <family val="2"/>
    </font>
    <font>
      <b/>
      <sz val="10"/>
      <color indexed="8"/>
      <name val="Arial"/>
      <family val="1"/>
      <charset val="204"/>
    </font>
    <font>
      <sz val="10"/>
      <color indexed="8"/>
      <name val="Arial"/>
      <family val="1"/>
      <charset val="204"/>
    </font>
    <font>
      <b/>
      <sz val="11"/>
      <color indexed="8"/>
      <name val="Arial"/>
      <family val="2"/>
    </font>
  </fonts>
  <fills count="5">
    <fill>
      <patternFill patternType="none"/>
    </fill>
    <fill>
      <patternFill patternType="gray125"/>
    </fill>
    <fill>
      <patternFill patternType="solid">
        <fgColor theme="0"/>
        <bgColor indexed="64"/>
      </patternFill>
    </fill>
    <fill>
      <patternFill patternType="solid">
        <fgColor rgb="FF00B04F"/>
        <bgColor indexed="64"/>
      </patternFill>
    </fill>
    <fill>
      <patternFill patternType="solid">
        <fgColor rgb="FFD9D9D9"/>
        <bgColor indexed="64"/>
      </patternFill>
    </fill>
  </fills>
  <borders count="76">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2">
    <xf numFmtId="0" fontId="0" fillId="0" borderId="0"/>
    <xf numFmtId="0" fontId="5" fillId="0" borderId="0"/>
  </cellStyleXfs>
  <cellXfs count="490">
    <xf numFmtId="0" fontId="0" fillId="0" borderId="0" xfId="0"/>
    <xf numFmtId="0" fontId="0" fillId="0" borderId="0" xfId="0" applyAlignment="1">
      <alignment horizontal="center"/>
    </xf>
    <xf numFmtId="0" fontId="2" fillId="0" borderId="0" xfId="0" applyFont="1"/>
    <xf numFmtId="1" fontId="2" fillId="0" borderId="0" xfId="0" applyNumberFormat="1" applyFont="1"/>
    <xf numFmtId="0" fontId="3" fillId="0" borderId="1" xfId="0" applyFont="1" applyBorder="1" applyAlignment="1">
      <alignment horizontal="center"/>
    </xf>
    <xf numFmtId="0" fontId="3" fillId="0" borderId="0" xfId="0" applyFont="1"/>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5" fillId="0" borderId="0" xfId="1" applyBorder="1"/>
    <xf numFmtId="49" fontId="6" fillId="0" borderId="0" xfId="1" applyNumberFormat="1" applyFont="1" applyBorder="1"/>
    <xf numFmtId="0" fontId="6" fillId="0" borderId="0" xfId="1" applyFont="1" applyBorder="1" applyAlignment="1">
      <alignment horizontal="left"/>
    </xf>
    <xf numFmtId="0" fontId="5" fillId="0" borderId="0" xfId="1" applyBorder="1" applyAlignment="1">
      <alignment horizontal="right"/>
    </xf>
    <xf numFmtId="0" fontId="6" fillId="0" borderId="4" xfId="1" applyFont="1" applyBorder="1"/>
    <xf numFmtId="0" fontId="5" fillId="0" borderId="0" xfId="1" applyBorder="1" applyAlignment="1">
      <alignment horizontal="center"/>
    </xf>
    <xf numFmtId="2" fontId="0" fillId="0" borderId="0" xfId="0" applyNumberFormat="1"/>
    <xf numFmtId="0" fontId="5" fillId="0" borderId="0" xfId="1" applyAlignment="1">
      <alignment horizontal="center"/>
    </xf>
    <xf numFmtId="0" fontId="5" fillId="0" borderId="0" xfId="1"/>
    <xf numFmtId="0" fontId="6" fillId="0" borderId="0" xfId="1" applyFont="1"/>
    <xf numFmtId="0" fontId="2" fillId="0" borderId="0" xfId="1" applyFont="1"/>
    <xf numFmtId="0" fontId="5" fillId="0" borderId="0" xfId="1" applyBorder="1" applyAlignment="1">
      <alignment horizontal="left"/>
    </xf>
    <xf numFmtId="0" fontId="6" fillId="0" borderId="0" xfId="1" applyFont="1" applyBorder="1"/>
    <xf numFmtId="0" fontId="5" fillId="0" borderId="5" xfId="1" applyBorder="1" applyAlignment="1">
      <alignment horizontal="center"/>
    </xf>
    <xf numFmtId="0" fontId="5" fillId="0" borderId="6" xfId="1" applyBorder="1" applyAlignment="1">
      <alignment horizontal="center"/>
    </xf>
    <xf numFmtId="0" fontId="5" fillId="0" borderId="6" xfId="1" applyBorder="1" applyAlignment="1">
      <alignment horizontal="center" vertical="center"/>
    </xf>
    <xf numFmtId="0" fontId="5" fillId="0" borderId="7" xfId="1" applyBorder="1" applyAlignment="1">
      <alignment horizontal="center"/>
    </xf>
    <xf numFmtId="0" fontId="5" fillId="0" borderId="0" xfId="1" applyBorder="1" applyAlignment="1">
      <alignment horizontal="center" vertical="center"/>
    </xf>
    <xf numFmtId="0" fontId="5" fillId="0" borderId="8" xfId="1" applyBorder="1" applyAlignment="1">
      <alignment horizontal="center"/>
    </xf>
    <xf numFmtId="0" fontId="5" fillId="0" borderId="9" xfId="1" applyBorder="1" applyAlignment="1">
      <alignment horizontal="center"/>
    </xf>
    <xf numFmtId="0" fontId="5" fillId="0" borderId="9" xfId="1" applyBorder="1" applyAlignment="1">
      <alignment horizontal="center" vertical="center"/>
    </xf>
    <xf numFmtId="4" fontId="5" fillId="0" borderId="0" xfId="1" applyNumberFormat="1" applyBorder="1"/>
    <xf numFmtId="4" fontId="5" fillId="0" borderId="10" xfId="1" applyNumberFormat="1" applyBorder="1"/>
    <xf numFmtId="4" fontId="5" fillId="0" borderId="0" xfId="1" applyNumberFormat="1" applyBorder="1" applyAlignment="1">
      <alignment horizontal="right"/>
    </xf>
    <xf numFmtId="4" fontId="5" fillId="0" borderId="10" xfId="1" applyNumberFormat="1" applyBorder="1" applyAlignment="1">
      <alignment horizontal="right"/>
    </xf>
    <xf numFmtId="0" fontId="5" fillId="0" borderId="8" xfId="1" applyBorder="1" applyAlignment="1">
      <alignment horizontal="center" vertical="center"/>
    </xf>
    <xf numFmtId="4" fontId="5" fillId="0" borderId="9" xfId="1" applyNumberFormat="1" applyBorder="1" applyAlignment="1">
      <alignment vertical="center"/>
    </xf>
    <xf numFmtId="4" fontId="5" fillId="0" borderId="11" xfId="1" applyNumberFormat="1" applyBorder="1" applyAlignment="1">
      <alignment vertical="center"/>
    </xf>
    <xf numFmtId="0" fontId="5" fillId="0" borderId="0" xfId="1" applyAlignment="1">
      <alignment vertical="center"/>
    </xf>
    <xf numFmtId="0" fontId="7" fillId="0" borderId="0" xfId="1" applyFont="1" applyAlignment="1">
      <alignment horizontal="center"/>
    </xf>
    <xf numFmtId="0" fontId="8" fillId="0" borderId="0" xfId="1" applyFont="1" applyAlignment="1">
      <alignment horizontal="center"/>
    </xf>
    <xf numFmtId="0" fontId="7" fillId="0" borderId="0" xfId="1" applyFont="1"/>
    <xf numFmtId="0" fontId="9" fillId="0" borderId="0" xfId="1" applyFont="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5" xfId="0" applyFont="1" applyBorder="1" applyAlignment="1">
      <alignment horizontal="center"/>
    </xf>
    <xf numFmtId="0" fontId="3" fillId="0" borderId="14" xfId="0" applyFont="1" applyBorder="1"/>
    <xf numFmtId="49" fontId="2" fillId="0" borderId="0" xfId="0" applyNumberFormat="1" applyFont="1" applyAlignment="1">
      <alignment horizontal="right"/>
    </xf>
    <xf numFmtId="0" fontId="5" fillId="0" borderId="0" xfId="1" applyFont="1" applyBorder="1" applyAlignment="1">
      <alignment horizontal="left"/>
    </xf>
    <xf numFmtId="0" fontId="2" fillId="0" borderId="4" xfId="0" applyFont="1" applyBorder="1" applyAlignment="1">
      <alignment horizontal="center"/>
    </xf>
    <xf numFmtId="0" fontId="10" fillId="0" borderId="0" xfId="1" applyFont="1" applyBorder="1" applyAlignment="1">
      <alignment horizontal="center"/>
    </xf>
    <xf numFmtId="0" fontId="10" fillId="0" borderId="9" xfId="1" applyFont="1" applyBorder="1" applyAlignment="1">
      <alignment horizontal="center" vertical="center"/>
    </xf>
    <xf numFmtId="0" fontId="5" fillId="0" borderId="9" xfId="1" applyFont="1" applyBorder="1" applyAlignment="1">
      <alignment vertical="center"/>
    </xf>
    <xf numFmtId="0" fontId="10" fillId="0" borderId="0" xfId="1" applyFont="1"/>
    <xf numFmtId="0" fontId="15" fillId="0" borderId="0" xfId="0" applyFont="1" applyBorder="1" applyAlignment="1"/>
    <xf numFmtId="0" fontId="15" fillId="0" borderId="0" xfId="0" applyFont="1"/>
    <xf numFmtId="0" fontId="3" fillId="0" borderId="0" xfId="0" applyFont="1" applyBorder="1" applyAlignment="1"/>
    <xf numFmtId="0" fontId="3" fillId="0" borderId="18" xfId="0" applyFont="1" applyBorder="1"/>
    <xf numFmtId="2" fontId="3" fillId="0" borderId="1" xfId="0" applyNumberFormat="1" applyFont="1" applyBorder="1"/>
    <xf numFmtId="2" fontId="3" fillId="0" borderId="12" xfId="0" applyNumberFormat="1" applyFont="1" applyBorder="1"/>
    <xf numFmtId="0" fontId="3" fillId="0" borderId="19" xfId="0" applyFont="1" applyBorder="1"/>
    <xf numFmtId="2" fontId="3" fillId="0" borderId="2" xfId="0" applyNumberFormat="1" applyFont="1" applyBorder="1"/>
    <xf numFmtId="2" fontId="3" fillId="0" borderId="13" xfId="0" applyNumberFormat="1" applyFont="1" applyBorder="1"/>
    <xf numFmtId="0" fontId="3" fillId="0" borderId="20" xfId="0" applyFont="1" applyBorder="1"/>
    <xf numFmtId="2" fontId="3" fillId="0" borderId="4" xfId="0" applyNumberFormat="1" applyFont="1" applyBorder="1"/>
    <xf numFmtId="2" fontId="3" fillId="0" borderId="21" xfId="0" applyNumberFormat="1" applyFont="1" applyBorder="1"/>
    <xf numFmtId="0" fontId="3" fillId="0" borderId="22" xfId="0" applyFont="1" applyBorder="1"/>
    <xf numFmtId="0" fontId="3" fillId="0" borderId="15" xfId="0" applyFont="1" applyBorder="1"/>
    <xf numFmtId="0" fontId="17" fillId="0" borderId="5" xfId="1" applyFont="1" applyBorder="1" applyAlignment="1">
      <alignment horizontal="center"/>
    </xf>
    <xf numFmtId="0" fontId="17" fillId="0" borderId="6" xfId="1" applyFont="1" applyBorder="1" applyAlignment="1">
      <alignment horizontal="center"/>
    </xf>
    <xf numFmtId="0" fontId="17" fillId="0" borderId="6" xfId="1" applyFont="1" applyBorder="1" applyAlignment="1">
      <alignment horizontal="center" vertical="center"/>
    </xf>
    <xf numFmtId="0" fontId="17" fillId="0" borderId="23" xfId="1" applyFont="1" applyBorder="1" applyAlignment="1">
      <alignment horizontal="center"/>
    </xf>
    <xf numFmtId="0" fontId="17" fillId="0" borderId="23" xfId="1" applyFont="1" applyBorder="1" applyAlignment="1">
      <alignment horizontal="center" vertical="center"/>
    </xf>
    <xf numFmtId="0" fontId="17" fillId="0" borderId="7" xfId="1" applyFont="1" applyBorder="1" applyAlignment="1">
      <alignment horizontal="center"/>
    </xf>
    <xf numFmtId="0" fontId="17" fillId="0" borderId="0" xfId="1" applyFont="1" applyBorder="1" applyAlignment="1">
      <alignment horizontal="center"/>
    </xf>
    <xf numFmtId="0" fontId="17" fillId="0" borderId="0" xfId="1" applyFont="1" applyBorder="1" applyAlignment="1">
      <alignment horizontal="center" vertical="center"/>
    </xf>
    <xf numFmtId="0" fontId="17" fillId="0" borderId="2" xfId="1" applyFont="1" applyBorder="1" applyAlignment="1">
      <alignment horizontal="center" vertical="center"/>
    </xf>
    <xf numFmtId="0" fontId="17" fillId="0" borderId="8" xfId="1" applyFont="1" applyBorder="1" applyAlignment="1">
      <alignment horizontal="center"/>
    </xf>
    <xf numFmtId="0" fontId="17" fillId="0" borderId="9" xfId="1" applyFont="1" applyBorder="1" applyAlignment="1">
      <alignment horizontal="center"/>
    </xf>
    <xf numFmtId="0" fontId="17" fillId="0" borderId="9" xfId="1" applyFont="1" applyBorder="1" applyAlignment="1">
      <alignment horizontal="center" vertical="center"/>
    </xf>
    <xf numFmtId="0" fontId="17" fillId="0" borderId="24" xfId="1" applyFont="1" applyBorder="1" applyAlignment="1">
      <alignment horizontal="center" vertical="center"/>
    </xf>
    <xf numFmtId="0" fontId="17" fillId="0" borderId="24" xfId="1" applyFont="1" applyBorder="1"/>
    <xf numFmtId="0" fontId="17" fillId="0" borderId="0" xfId="1" applyFont="1" applyBorder="1"/>
    <xf numFmtId="0" fontId="17" fillId="0" borderId="2" xfId="1" applyFont="1" applyBorder="1"/>
    <xf numFmtId="0" fontId="18" fillId="0" borderId="0" xfId="1" applyFont="1" applyBorder="1" applyAlignment="1">
      <alignment horizontal="center"/>
    </xf>
    <xf numFmtId="4" fontId="17" fillId="0" borderId="0" xfId="1" applyNumberFormat="1" applyFont="1" applyBorder="1"/>
    <xf numFmtId="4" fontId="17" fillId="0" borderId="10" xfId="1" applyNumberFormat="1" applyFont="1" applyBorder="1"/>
    <xf numFmtId="4" fontId="17" fillId="0" borderId="2" xfId="1" applyNumberFormat="1" applyFont="1" applyBorder="1"/>
    <xf numFmtId="0" fontId="17" fillId="0" borderId="2" xfId="1" applyFont="1" applyBorder="1" applyAlignment="1">
      <alignment horizontal="center"/>
    </xf>
    <xf numFmtId="0" fontId="17" fillId="0" borderId="0" xfId="1" applyFont="1" applyBorder="1" applyAlignment="1">
      <alignment horizontal="left"/>
    </xf>
    <xf numFmtId="4" fontId="17" fillId="0" borderId="24" xfId="1" applyNumberFormat="1" applyFont="1" applyBorder="1"/>
    <xf numFmtId="4" fontId="17" fillId="0" borderId="0" xfId="1" applyNumberFormat="1" applyFont="1" applyBorder="1" applyAlignment="1">
      <alignment horizontal="right"/>
    </xf>
    <xf numFmtId="4" fontId="17" fillId="0" borderId="10" xfId="1" applyNumberFormat="1" applyFont="1" applyBorder="1" applyAlignment="1">
      <alignment horizontal="right"/>
    </xf>
    <xf numFmtId="4" fontId="17" fillId="0" borderId="2" xfId="1" applyNumberFormat="1" applyFont="1" applyBorder="1" applyAlignment="1">
      <alignment horizontal="right"/>
    </xf>
    <xf numFmtId="0" fontId="17" fillId="0" borderId="8" xfId="1" applyFont="1" applyBorder="1" applyAlignment="1">
      <alignment horizontal="center" vertical="center"/>
    </xf>
    <xf numFmtId="0" fontId="18" fillId="0" borderId="9" xfId="1" applyFont="1" applyBorder="1" applyAlignment="1">
      <alignment horizontal="center" vertical="center"/>
    </xf>
    <xf numFmtId="0" fontId="17" fillId="0" borderId="9" xfId="1" applyFont="1" applyBorder="1" applyAlignment="1">
      <alignment vertical="center"/>
    </xf>
    <xf numFmtId="4" fontId="17" fillId="0" borderId="9" xfId="1" applyNumberFormat="1" applyFont="1" applyBorder="1" applyAlignment="1">
      <alignment vertical="center"/>
    </xf>
    <xf numFmtId="4" fontId="17" fillId="0" borderId="11" xfId="1" applyNumberFormat="1" applyFont="1" applyBorder="1" applyAlignment="1">
      <alignment vertical="center"/>
    </xf>
    <xf numFmtId="4" fontId="17" fillId="0" borderId="24" xfId="1" applyNumberFormat="1" applyFont="1" applyBorder="1" applyAlignment="1">
      <alignment vertical="center"/>
    </xf>
    <xf numFmtId="0" fontId="19" fillId="0" borderId="0" xfId="0" applyFont="1"/>
    <xf numFmtId="0" fontId="0" fillId="0" borderId="0" xfId="0" applyBorder="1"/>
    <xf numFmtId="0" fontId="0" fillId="0" borderId="16" xfId="0" applyBorder="1"/>
    <xf numFmtId="0" fontId="0" fillId="0" borderId="12" xfId="0" applyBorder="1"/>
    <xf numFmtId="0" fontId="0" fillId="0" borderId="13" xfId="0" applyBorder="1"/>
    <xf numFmtId="0" fontId="0" fillId="0" borderId="27" xfId="0" applyBorder="1"/>
    <xf numFmtId="0" fontId="20" fillId="0" borderId="28" xfId="0" applyFont="1" applyBorder="1"/>
    <xf numFmtId="0" fontId="20" fillId="0" borderId="0" xfId="0" applyFont="1" applyBorder="1"/>
    <xf numFmtId="0" fontId="20" fillId="0" borderId="0" xfId="0" applyFont="1" applyBorder="1" applyAlignment="1">
      <alignment horizontal="center"/>
    </xf>
    <xf numFmtId="0" fontId="20" fillId="0" borderId="22" xfId="0" applyFont="1" applyBorder="1"/>
    <xf numFmtId="0" fontId="20" fillId="0" borderId="14" xfId="0" applyFont="1" applyBorder="1"/>
    <xf numFmtId="0" fontId="5" fillId="0" borderId="28" xfId="1" applyBorder="1"/>
    <xf numFmtId="4" fontId="0" fillId="0" borderId="0" xfId="0" applyNumberForma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4" fontId="11" fillId="0" borderId="0" xfId="0" applyNumberFormat="1" applyFont="1"/>
    <xf numFmtId="4" fontId="7" fillId="0" borderId="0" xfId="1" applyNumberFormat="1" applyFont="1"/>
    <xf numFmtId="4" fontId="3" fillId="0" borderId="2" xfId="0" applyNumberFormat="1" applyFont="1" applyBorder="1"/>
    <xf numFmtId="4" fontId="3" fillId="0" borderId="3" xfId="0" applyNumberFormat="1" applyFont="1" applyBorder="1"/>
    <xf numFmtId="4" fontId="3" fillId="0" borderId="30" xfId="0" applyNumberFormat="1" applyFont="1" applyBorder="1" applyAlignment="1">
      <alignment horizontal="center"/>
    </xf>
    <xf numFmtId="4" fontId="3" fillId="0" borderId="31" xfId="0" applyNumberFormat="1" applyFont="1" applyBorder="1" applyAlignment="1">
      <alignment horizontal="center"/>
    </xf>
    <xf numFmtId="4" fontId="3" fillId="0" borderId="32" xfId="0" applyNumberFormat="1" applyFont="1" applyBorder="1" applyAlignment="1">
      <alignment horizontal="center"/>
    </xf>
    <xf numFmtId="4" fontId="2" fillId="0" borderId="4" xfId="0" applyNumberFormat="1" applyFont="1" applyBorder="1" applyAlignment="1">
      <alignment horizontal="center"/>
    </xf>
    <xf numFmtId="4" fontId="3" fillId="0" borderId="31" xfId="0" applyNumberFormat="1" applyFont="1" applyBorder="1" applyAlignment="1">
      <alignment horizontal="right"/>
    </xf>
    <xf numFmtId="4" fontId="3" fillId="0" borderId="0" xfId="0" applyNumberFormat="1" applyFont="1"/>
    <xf numFmtId="4" fontId="5" fillId="0" borderId="0" xfId="1" applyNumberFormat="1" applyAlignment="1">
      <alignment horizontal="center"/>
    </xf>
    <xf numFmtId="4" fontId="5" fillId="0" borderId="0" xfId="1" applyNumberFormat="1"/>
    <xf numFmtId="4" fontId="6" fillId="0" borderId="0" xfId="1" applyNumberFormat="1" applyFont="1" applyBorder="1"/>
    <xf numFmtId="4" fontId="5" fillId="0" borderId="23" xfId="1" applyNumberFormat="1" applyBorder="1" applyAlignment="1">
      <alignment horizontal="center"/>
    </xf>
    <xf numFmtId="4" fontId="5" fillId="0" borderId="6" xfId="1" applyNumberFormat="1" applyBorder="1" applyAlignment="1">
      <alignment horizontal="center"/>
    </xf>
    <xf numFmtId="4" fontId="5" fillId="0" borderId="23" xfId="1" applyNumberFormat="1" applyBorder="1" applyAlignment="1">
      <alignment horizontal="center" vertical="center"/>
    </xf>
    <xf numFmtId="4" fontId="5" fillId="0" borderId="23" xfId="1" applyNumberFormat="1" applyFont="1" applyBorder="1" applyAlignment="1">
      <alignment horizontal="center"/>
    </xf>
    <xf numFmtId="4" fontId="5" fillId="0" borderId="2" xfId="1" applyNumberFormat="1" applyFont="1" applyBorder="1" applyAlignment="1">
      <alignment horizontal="center" vertical="center"/>
    </xf>
    <xf numFmtId="4" fontId="5" fillId="0" borderId="2" xfId="1" applyNumberFormat="1" applyFont="1" applyBorder="1" applyAlignment="1">
      <alignment horizontal="center"/>
    </xf>
    <xf numFmtId="4" fontId="5" fillId="0" borderId="24" xfId="1" applyNumberFormat="1" applyBorder="1" applyAlignment="1">
      <alignment horizontal="center" vertical="center"/>
    </xf>
    <xf numFmtId="4" fontId="5" fillId="0" borderId="9" xfId="1" applyNumberFormat="1" applyBorder="1" applyAlignment="1">
      <alignment horizontal="center"/>
    </xf>
    <xf numFmtId="4" fontId="5" fillId="0" borderId="24" xfId="1" applyNumberFormat="1" applyBorder="1"/>
    <xf numFmtId="4" fontId="5" fillId="0" borderId="24" xfId="1" applyNumberFormat="1" applyFont="1" applyBorder="1" applyAlignment="1">
      <alignment horizontal="center"/>
    </xf>
    <xf numFmtId="4" fontId="5" fillId="0" borderId="2" xfId="1" applyNumberFormat="1" applyBorder="1"/>
    <xf numFmtId="4" fontId="5" fillId="0" borderId="2" xfId="1" applyNumberFormat="1" applyBorder="1" applyAlignment="1">
      <alignment horizontal="right"/>
    </xf>
    <xf numFmtId="4" fontId="5" fillId="0" borderId="24" xfId="1" applyNumberFormat="1" applyBorder="1" applyAlignment="1">
      <alignment horizontal="right"/>
    </xf>
    <xf numFmtId="4" fontId="5" fillId="0" borderId="23" xfId="1" applyNumberFormat="1" applyBorder="1"/>
    <xf numFmtId="4" fontId="5" fillId="0" borderId="24" xfId="1" applyNumberFormat="1" applyBorder="1" applyAlignment="1">
      <alignment vertical="center"/>
    </xf>
    <xf numFmtId="4" fontId="10" fillId="0" borderId="0" xfId="1" applyNumberFormat="1" applyFont="1"/>
    <xf numFmtId="4" fontId="5" fillId="0" borderId="0" xfId="1" applyNumberFormat="1" applyFont="1" applyBorder="1"/>
    <xf numFmtId="4" fontId="3" fillId="0" borderId="12" xfId="0" applyNumberFormat="1" applyFont="1" applyBorder="1" applyAlignment="1">
      <alignment horizontal="center"/>
    </xf>
    <xf numFmtId="4" fontId="3" fillId="0" borderId="13" xfId="0" applyNumberFormat="1" applyFont="1" applyBorder="1" applyAlignment="1">
      <alignment horizontal="center"/>
    </xf>
    <xf numFmtId="4" fontId="3" fillId="0" borderId="15" xfId="0" applyNumberFormat="1" applyFont="1" applyBorder="1" applyAlignment="1">
      <alignment horizontal="center"/>
    </xf>
    <xf numFmtId="4" fontId="16" fillId="0" borderId="30" xfId="0" applyNumberFormat="1" applyFont="1" applyBorder="1" applyAlignment="1">
      <alignment horizontal="right"/>
    </xf>
    <xf numFmtId="4" fontId="16" fillId="0" borderId="31" xfId="0" applyNumberFormat="1" applyFont="1" applyBorder="1" applyAlignment="1">
      <alignment horizontal="right"/>
    </xf>
    <xf numFmtId="4" fontId="3" fillId="0" borderId="32" xfId="0" applyNumberFormat="1" applyFont="1" applyBorder="1"/>
    <xf numFmtId="4" fontId="15" fillId="0" borderId="0" xfId="0" applyNumberFormat="1" applyFont="1"/>
    <xf numFmtId="4" fontId="3" fillId="0" borderId="14" xfId="0" applyNumberFormat="1" applyFont="1" applyBorder="1" applyAlignment="1"/>
    <xf numFmtId="0" fontId="20" fillId="0" borderId="13" xfId="0" applyFont="1" applyBorder="1"/>
    <xf numFmtId="0" fontId="20" fillId="0" borderId="13" xfId="0" applyFont="1" applyBorder="1" applyAlignment="1">
      <alignment horizontal="center"/>
    </xf>
    <xf numFmtId="0" fontId="20" fillId="0" borderId="15" xfId="0" applyFont="1" applyBorder="1"/>
    <xf numFmtId="0" fontId="2" fillId="0" borderId="0" xfId="0" applyFont="1" applyFill="1"/>
    <xf numFmtId="4" fontId="2" fillId="0" borderId="0" xfId="0" applyNumberFormat="1" applyFont="1" applyFill="1" applyAlignment="1">
      <alignment horizontal="right"/>
    </xf>
    <xf numFmtId="0" fontId="2" fillId="0" borderId="0" xfId="0" applyNumberFormat="1" applyFont="1" applyFill="1"/>
    <xf numFmtId="4" fontId="2" fillId="0" borderId="4" xfId="0" applyNumberFormat="1" applyFont="1" applyFill="1" applyBorder="1" applyAlignment="1">
      <alignment horizontal="center"/>
    </xf>
    <xf numFmtId="0" fontId="3" fillId="0" borderId="0" xfId="0" applyFont="1" applyFill="1"/>
    <xf numFmtId="49" fontId="3" fillId="0" borderId="19" xfId="0" applyNumberFormat="1" applyFont="1" applyFill="1" applyBorder="1" applyAlignment="1">
      <alignment horizontal="left"/>
    </xf>
    <xf numFmtId="49" fontId="3" fillId="0" borderId="19" xfId="0" applyNumberFormat="1" applyFont="1" applyFill="1" applyBorder="1" applyAlignment="1">
      <alignment horizontal="center"/>
    </xf>
    <xf numFmtId="49" fontId="3" fillId="0" borderId="20" xfId="0" applyNumberFormat="1" applyFont="1" applyFill="1" applyBorder="1" applyAlignment="1">
      <alignment horizontal="center"/>
    </xf>
    <xf numFmtId="2" fontId="3" fillId="0" borderId="0" xfId="0" applyNumberFormat="1" applyFont="1" applyFill="1"/>
    <xf numFmtId="49" fontId="3" fillId="0" borderId="37" xfId="0" applyNumberFormat="1" applyFont="1" applyFill="1" applyBorder="1" applyAlignment="1">
      <alignment horizontal="center"/>
    </xf>
    <xf numFmtId="49" fontId="3" fillId="0" borderId="0" xfId="0" applyNumberFormat="1" applyFont="1" applyFill="1" applyAlignment="1">
      <alignment horizontal="center"/>
    </xf>
    <xf numFmtId="0" fontId="7" fillId="0" borderId="0" xfId="1" applyFont="1" applyFill="1" applyAlignment="1">
      <alignment horizontal="center"/>
    </xf>
    <xf numFmtId="4" fontId="7" fillId="0" borderId="0" xfId="1" applyNumberFormat="1" applyFont="1" applyFill="1"/>
    <xf numFmtId="0" fontId="7" fillId="0" borderId="0" xfId="1" applyFont="1" applyFill="1"/>
    <xf numFmtId="0" fontId="3" fillId="0" borderId="0" xfId="0" applyFont="1" applyFill="1" applyAlignment="1">
      <alignment horizontal="center"/>
    </xf>
    <xf numFmtId="4" fontId="3" fillId="0" borderId="0" xfId="0" applyNumberFormat="1" applyFont="1" applyFill="1"/>
    <xf numFmtId="2" fontId="0" fillId="0" borderId="41" xfId="0" applyNumberFormat="1" applyBorder="1"/>
    <xf numFmtId="49" fontId="3" fillId="0" borderId="42" xfId="0" applyNumberFormat="1" applyFont="1" applyBorder="1" applyAlignment="1">
      <alignment horizontal="left"/>
    </xf>
    <xf numFmtId="2" fontId="3" fillId="0" borderId="42" xfId="0" applyNumberFormat="1" applyFont="1" applyBorder="1"/>
    <xf numFmtId="2" fontId="0" fillId="0" borderId="43" xfId="0" applyNumberFormat="1" applyBorder="1"/>
    <xf numFmtId="4" fontId="0" fillId="0" borderId="41" xfId="0" applyNumberFormat="1" applyBorder="1"/>
    <xf numFmtId="4" fontId="3" fillId="0" borderId="42" xfId="0" applyNumberFormat="1" applyFont="1" applyBorder="1" applyAlignment="1">
      <alignment horizontal="right"/>
    </xf>
    <xf numFmtId="4" fontId="3" fillId="0" borderId="42" xfId="0" applyNumberFormat="1" applyFont="1" applyBorder="1"/>
    <xf numFmtId="4" fontId="0" fillId="0" borderId="43" xfId="0" applyNumberFormat="1" applyBorder="1"/>
    <xf numFmtId="4" fontId="0" fillId="0" borderId="16" xfId="0" applyNumberFormat="1" applyBorder="1"/>
    <xf numFmtId="4" fontId="3" fillId="0" borderId="0" xfId="0" applyNumberFormat="1" applyFont="1" applyBorder="1" applyAlignment="1">
      <alignment horizontal="right"/>
    </xf>
    <xf numFmtId="4" fontId="0" fillId="0" borderId="14" xfId="0" applyNumberFormat="1" applyBorder="1"/>
    <xf numFmtId="4" fontId="3" fillId="0" borderId="22" xfId="0" applyNumberFormat="1" applyFont="1" applyBorder="1" applyAlignment="1"/>
    <xf numFmtId="4" fontId="3" fillId="0" borderId="15" xfId="0" applyNumberFormat="1" applyFont="1" applyBorder="1" applyAlignment="1"/>
    <xf numFmtId="4" fontId="0" fillId="0" borderId="12" xfId="0" applyNumberFormat="1" applyBorder="1"/>
    <xf numFmtId="4" fontId="3" fillId="0" borderId="13" xfId="0" applyNumberFormat="1" applyFont="1" applyBorder="1"/>
    <xf numFmtId="4" fontId="0" fillId="0" borderId="15" xfId="0" applyNumberFormat="1" applyBorder="1"/>
    <xf numFmtId="2" fontId="3" fillId="0" borderId="41" xfId="0" applyNumberFormat="1" applyFont="1" applyBorder="1"/>
    <xf numFmtId="4" fontId="3" fillId="0" borderId="41" xfId="0" applyNumberFormat="1" applyFont="1" applyBorder="1"/>
    <xf numFmtId="4" fontId="3" fillId="0" borderId="16" xfId="0" applyNumberFormat="1" applyFont="1" applyBorder="1"/>
    <xf numFmtId="4" fontId="3" fillId="0" borderId="12" xfId="0" applyNumberFormat="1" applyFont="1" applyBorder="1"/>
    <xf numFmtId="4" fontId="9" fillId="0" borderId="0" xfId="1" applyNumberFormat="1" applyFont="1" applyFill="1" applyAlignment="1">
      <alignment horizontal="center"/>
    </xf>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4" fontId="3" fillId="0" borderId="0" xfId="0" applyNumberFormat="1" applyFont="1" applyFill="1" applyAlignment="1">
      <alignment horizontal="right"/>
    </xf>
    <xf numFmtId="0" fontId="22" fillId="0" borderId="0" xfId="0" applyFont="1" applyFill="1"/>
    <xf numFmtId="4" fontId="22" fillId="0" borderId="0" xfId="0" applyNumberFormat="1" applyFont="1" applyFill="1"/>
    <xf numFmtId="4" fontId="3" fillId="0" borderId="30" xfId="0" applyNumberFormat="1" applyFont="1" applyFill="1" applyBorder="1" applyAlignment="1">
      <alignment horizontal="center"/>
    </xf>
    <xf numFmtId="4" fontId="3" fillId="0" borderId="31" xfId="0" applyNumberFormat="1" applyFont="1" applyFill="1" applyBorder="1" applyAlignment="1">
      <alignment horizontal="center"/>
    </xf>
    <xf numFmtId="4" fontId="3" fillId="0" borderId="34" xfId="0" applyNumberFormat="1" applyFont="1" applyFill="1" applyBorder="1" applyAlignment="1">
      <alignment horizontal="center"/>
    </xf>
    <xf numFmtId="4" fontId="3" fillId="0" borderId="3" xfId="0" applyNumberFormat="1" applyFont="1" applyFill="1" applyBorder="1" applyAlignment="1">
      <alignment horizontal="center"/>
    </xf>
    <xf numFmtId="4" fontId="3" fillId="0" borderId="32" xfId="0" applyNumberFormat="1" applyFont="1" applyFill="1" applyBorder="1" applyAlignment="1">
      <alignment horizontal="center"/>
    </xf>
    <xf numFmtId="4" fontId="3" fillId="0" borderId="2" xfId="0" applyNumberFormat="1" applyFont="1" applyFill="1" applyBorder="1" applyAlignment="1">
      <alignment horizontal="right"/>
    </xf>
    <xf numFmtId="4" fontId="3" fillId="0" borderId="7" xfId="0" applyNumberFormat="1" applyFont="1" applyFill="1" applyBorder="1" applyAlignment="1">
      <alignment horizontal="right"/>
    </xf>
    <xf numFmtId="4" fontId="3" fillId="0" borderId="10" xfId="0" applyNumberFormat="1" applyFont="1" applyFill="1" applyBorder="1" applyAlignment="1">
      <alignment horizontal="right"/>
    </xf>
    <xf numFmtId="4" fontId="3" fillId="0" borderId="31" xfId="0" applyNumberFormat="1" applyFont="1" applyFill="1" applyBorder="1" applyAlignment="1">
      <alignment horizontal="right"/>
    </xf>
    <xf numFmtId="4" fontId="3" fillId="0" borderId="35" xfId="0" applyNumberFormat="1" applyFont="1" applyFill="1" applyBorder="1" applyAlignment="1">
      <alignment horizontal="right"/>
    </xf>
    <xf numFmtId="4" fontId="3" fillId="0" borderId="39" xfId="0" applyNumberFormat="1" applyFont="1" applyFill="1" applyBorder="1" applyAlignment="1">
      <alignment horizontal="right"/>
    </xf>
    <xf numFmtId="4" fontId="3" fillId="0" borderId="36" xfId="0" applyNumberFormat="1" applyFont="1" applyFill="1" applyBorder="1" applyAlignment="1">
      <alignment horizontal="right"/>
    </xf>
    <xf numFmtId="4" fontId="3" fillId="0" borderId="3" xfId="0" applyNumberFormat="1" applyFont="1" applyFill="1" applyBorder="1" applyAlignment="1">
      <alignment horizontal="right"/>
    </xf>
    <xf numFmtId="4" fontId="3" fillId="0" borderId="38" xfId="0" applyNumberFormat="1" applyFont="1" applyFill="1" applyBorder="1" applyAlignment="1">
      <alignment horizontal="right"/>
    </xf>
    <xf numFmtId="4" fontId="3" fillId="0" borderId="26" xfId="0" applyNumberFormat="1" applyFont="1" applyFill="1" applyBorder="1" applyAlignment="1">
      <alignment horizontal="right"/>
    </xf>
    <xf numFmtId="4" fontId="3" fillId="0" borderId="32" xfId="0" applyNumberFormat="1" applyFont="1" applyFill="1" applyBorder="1" applyAlignment="1">
      <alignment horizontal="right"/>
    </xf>
    <xf numFmtId="0" fontId="0" fillId="0" borderId="28" xfId="0" applyBorder="1"/>
    <xf numFmtId="0" fontId="6" fillId="0" borderId="0" xfId="0" applyFont="1" applyBorder="1"/>
    <xf numFmtId="0" fontId="6" fillId="0" borderId="4" xfId="0" applyFont="1" applyBorder="1" applyAlignment="1">
      <alignment horizontal="center"/>
    </xf>
    <xf numFmtId="4" fontId="3" fillId="0" borderId="16" xfId="0" applyNumberFormat="1" applyFont="1" applyBorder="1" applyAlignment="1">
      <alignment horizontal="center"/>
    </xf>
    <xf numFmtId="4" fontId="3" fillId="0" borderId="0" xfId="0" applyNumberFormat="1" applyFont="1" applyBorder="1" applyAlignment="1">
      <alignment horizontal="center"/>
    </xf>
    <xf numFmtId="4" fontId="3" fillId="0" borderId="14" xfId="0" applyNumberFormat="1" applyFont="1" applyBorder="1" applyAlignment="1">
      <alignment horizontal="center"/>
    </xf>
    <xf numFmtId="4" fontId="16" fillId="0" borderId="25" xfId="0" applyNumberFormat="1" applyFont="1" applyBorder="1" applyAlignment="1">
      <alignment horizontal="right"/>
    </xf>
    <xf numFmtId="4" fontId="3" fillId="0" borderId="10" xfId="0" applyNumberFormat="1" applyFont="1" applyBorder="1" applyAlignment="1">
      <alignment horizontal="right"/>
    </xf>
    <xf numFmtId="4" fontId="16" fillId="0" borderId="10" xfId="0" applyNumberFormat="1" applyFont="1" applyBorder="1" applyAlignment="1">
      <alignment horizontal="right"/>
    </xf>
    <xf numFmtId="4" fontId="3" fillId="0" borderId="26" xfId="0" applyNumberFormat="1" applyFont="1" applyBorder="1"/>
    <xf numFmtId="4" fontId="3" fillId="0" borderId="2" xfId="0" applyNumberFormat="1" applyFont="1" applyFill="1" applyBorder="1" applyAlignment="1">
      <alignment horizontal="right"/>
    </xf>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5" fillId="0" borderId="0" xfId="1" applyAlignment="1">
      <alignment horizontal="center"/>
    </xf>
    <xf numFmtId="0" fontId="6" fillId="0" borderId="36" xfId="0" applyFont="1" applyBorder="1" applyAlignment="1">
      <alignment horizontal="center"/>
    </xf>
    <xf numFmtId="0" fontId="0" fillId="0" borderId="0" xfId="0" applyBorder="1"/>
    <xf numFmtId="0" fontId="17" fillId="0" borderId="0" xfId="0" applyFont="1" applyAlignment="1">
      <alignment wrapText="1"/>
    </xf>
    <xf numFmtId="0" fontId="17" fillId="0" borderId="0" xfId="0" applyFont="1" applyBorder="1" applyAlignment="1">
      <alignment wrapText="1"/>
    </xf>
    <xf numFmtId="0" fontId="22" fillId="0" borderId="0" xfId="0" applyFont="1" applyBorder="1"/>
    <xf numFmtId="0" fontId="22" fillId="0" borderId="0" xfId="0" applyFont="1"/>
    <xf numFmtId="0" fontId="17" fillId="0" borderId="0" xfId="0" applyFont="1" applyAlignment="1">
      <alignment vertical="top" wrapText="1"/>
    </xf>
    <xf numFmtId="0" fontId="5" fillId="0" borderId="28" xfId="0" applyFont="1" applyBorder="1"/>
    <xf numFmtId="0" fontId="0" fillId="0" borderId="15" xfId="0" applyBorder="1"/>
    <xf numFmtId="0" fontId="6" fillId="0" borderId="13" xfId="0" applyFont="1" applyBorder="1" applyAlignment="1"/>
    <xf numFmtId="0" fontId="0" fillId="0" borderId="13" xfId="0" applyBorder="1" applyAlignment="1">
      <alignment vertical="center"/>
    </xf>
    <xf numFmtId="4" fontId="3" fillId="0" borderId="4" xfId="0" applyNumberFormat="1" applyFont="1" applyFill="1" applyBorder="1" applyAlignment="1">
      <alignment horizontal="right"/>
    </xf>
    <xf numFmtId="4" fontId="5" fillId="0" borderId="0" xfId="1" applyNumberFormat="1" applyFont="1" applyFill="1" applyAlignment="1">
      <alignment horizontal="center"/>
    </xf>
    <xf numFmtId="4" fontId="5" fillId="0" borderId="0" xfId="1" applyNumberFormat="1" applyFont="1" applyFill="1"/>
    <xf numFmtId="0" fontId="0" fillId="0" borderId="12" xfId="0" applyBorder="1" applyAlignment="1">
      <alignment readingOrder="1"/>
    </xf>
    <xf numFmtId="0" fontId="0" fillId="0" borderId="13" xfId="0" applyBorder="1" applyAlignment="1">
      <alignment horizontal="left"/>
    </xf>
    <xf numFmtId="4" fontId="3" fillId="2" borderId="10" xfId="0" applyNumberFormat="1" applyFont="1" applyFill="1" applyBorder="1" applyAlignment="1">
      <alignment horizontal="right"/>
    </xf>
    <xf numFmtId="0" fontId="6" fillId="0" borderId="0" xfId="0" applyFont="1"/>
    <xf numFmtId="0" fontId="5" fillId="0" borderId="0" xfId="0" applyFont="1"/>
    <xf numFmtId="49" fontId="6" fillId="0" borderId="0" xfId="1" applyNumberFormat="1" applyFont="1"/>
    <xf numFmtId="0" fontId="5" fillId="0" borderId="0" xfId="0" applyFont="1" applyAlignment="1">
      <alignment horizontal="center"/>
    </xf>
    <xf numFmtId="0" fontId="5" fillId="0" borderId="0" xfId="0" applyFont="1" applyAlignment="1">
      <alignment horizontal="left"/>
    </xf>
    <xf numFmtId="0" fontId="5" fillId="0" borderId="55" xfId="0" applyFont="1" applyBorder="1"/>
    <xf numFmtId="0" fontId="5" fillId="0" borderId="56" xfId="0" applyFont="1" applyBorder="1"/>
    <xf numFmtId="0" fontId="0" fillId="0" borderId="57" xfId="0" applyBorder="1"/>
    <xf numFmtId="0" fontId="24" fillId="0" borderId="52" xfId="1" applyFont="1" applyBorder="1"/>
    <xf numFmtId="0" fontId="17" fillId="0" borderId="51" xfId="1" applyFont="1" applyBorder="1" applyAlignment="1">
      <alignment horizontal="center"/>
    </xf>
    <xf numFmtId="0" fontId="17" fillId="0" borderId="51" xfId="1" applyFont="1" applyBorder="1" applyAlignment="1">
      <alignment horizontal="center" vertical="center"/>
    </xf>
    <xf numFmtId="0" fontId="17" fillId="0" borderId="21" xfId="1" applyFont="1" applyBorder="1" applyAlignment="1">
      <alignment horizontal="center" vertical="center"/>
    </xf>
    <xf numFmtId="0" fontId="17" fillId="0" borderId="52" xfId="1" applyFont="1" applyBorder="1"/>
    <xf numFmtId="0" fontId="17" fillId="0" borderId="51" xfId="0" applyFont="1" applyBorder="1"/>
    <xf numFmtId="0" fontId="17" fillId="0" borderId="21" xfId="0" applyFont="1" applyBorder="1"/>
    <xf numFmtId="0" fontId="17" fillId="0" borderId="52" xfId="0" applyFont="1" applyBorder="1"/>
    <xf numFmtId="0" fontId="17" fillId="0" borderId="58" xfId="0" applyFont="1" applyBorder="1"/>
    <xf numFmtId="0" fontId="17" fillId="0" borderId="6" xfId="0" applyFont="1" applyBorder="1"/>
    <xf numFmtId="0" fontId="17" fillId="0" borderId="53" xfId="0" applyFont="1" applyBorder="1"/>
    <xf numFmtId="0" fontId="0" fillId="0" borderId="44" xfId="0" applyBorder="1"/>
    <xf numFmtId="0" fontId="0" fillId="0" borderId="45" xfId="0" applyBorder="1"/>
    <xf numFmtId="0" fontId="0" fillId="0" borderId="46" xfId="0" applyBorder="1"/>
    <xf numFmtId="0" fontId="17" fillId="0" borderId="59" xfId="0" applyFont="1" applyBorder="1"/>
    <xf numFmtId="0" fontId="17" fillId="0" borderId="9" xfId="0" applyFont="1" applyBorder="1"/>
    <xf numFmtId="0" fontId="17" fillId="0" borderId="60" xfId="0" applyFont="1" applyBorder="1"/>
    <xf numFmtId="0" fontId="5" fillId="0" borderId="58" xfId="0" applyFont="1" applyBorder="1"/>
    <xf numFmtId="0" fontId="5" fillId="0" borderId="49" xfId="0" applyFont="1" applyBorder="1"/>
    <xf numFmtId="0" fontId="0" fillId="0" borderId="61" xfId="0" applyBorder="1"/>
    <xf numFmtId="0" fontId="23" fillId="0" borderId="0" xfId="0" applyFont="1"/>
    <xf numFmtId="0" fontId="2" fillId="0" borderId="28" xfId="0" applyFont="1" applyBorder="1"/>
    <xf numFmtId="0" fontId="2" fillId="0" borderId="22" xfId="0" applyFont="1" applyBorder="1"/>
    <xf numFmtId="0" fontId="23" fillId="0" borderId="14" xfId="0" applyFont="1" applyBorder="1"/>
    <xf numFmtId="0" fontId="25" fillId="0" borderId="14" xfId="0" applyFont="1" applyBorder="1"/>
    <xf numFmtId="0" fontId="26" fillId="0" borderId="14" xfId="0" applyFont="1" applyBorder="1"/>
    <xf numFmtId="0" fontId="2" fillId="0" borderId="27" xfId="0" applyFont="1" applyBorder="1"/>
    <xf numFmtId="0" fontId="23" fillId="0" borderId="16" xfId="0" applyFont="1" applyBorder="1"/>
    <xf numFmtId="0" fontId="25" fillId="0" borderId="16" xfId="0" applyFont="1" applyBorder="1"/>
    <xf numFmtId="0" fontId="22" fillId="0" borderId="16" xfId="0" applyFont="1" applyBorder="1"/>
    <xf numFmtId="0" fontId="26" fillId="0" borderId="16" xfId="0" applyFont="1" applyBorder="1"/>
    <xf numFmtId="0" fontId="27" fillId="0" borderId="28" xfId="0" applyFont="1" applyBorder="1"/>
    <xf numFmtId="0" fontId="2" fillId="0" borderId="13" xfId="0" applyFont="1" applyBorder="1"/>
    <xf numFmtId="0" fontId="2" fillId="0" borderId="4" xfId="0" applyFont="1" applyBorder="1"/>
    <xf numFmtId="0" fontId="0" fillId="0" borderId="22" xfId="0" applyBorder="1"/>
    <xf numFmtId="0" fontId="0" fillId="0" borderId="14" xfId="0" applyBorder="1"/>
    <xf numFmtId="0" fontId="23" fillId="0" borderId="62" xfId="0" applyFont="1" applyBorder="1" applyAlignment="1">
      <alignment horizontal="center"/>
    </xf>
    <xf numFmtId="0" fontId="23" fillId="0" borderId="24" xfId="0" applyFont="1" applyBorder="1" applyAlignment="1">
      <alignment horizontal="center"/>
    </xf>
    <xf numFmtId="0" fontId="23" fillId="0" borderId="63" xfId="0" applyFont="1" applyBorder="1" applyAlignment="1">
      <alignment horizontal="center"/>
    </xf>
    <xf numFmtId="0" fontId="0" fillId="0" borderId="20" xfId="0" applyBorder="1"/>
    <xf numFmtId="0" fontId="0" fillId="0" borderId="4" xfId="0" applyBorder="1"/>
    <xf numFmtId="0" fontId="0" fillId="0" borderId="36" xfId="0" applyBorder="1"/>
    <xf numFmtId="4" fontId="0" fillId="0" borderId="36" xfId="0" applyNumberFormat="1" applyBorder="1"/>
    <xf numFmtId="0" fontId="23" fillId="0" borderId="48" xfId="0" applyFont="1" applyBorder="1"/>
    <xf numFmtId="0" fontId="23" fillId="0" borderId="34" xfId="0" applyFont="1" applyBorder="1"/>
    <xf numFmtId="4" fontId="23" fillId="0" borderId="54" xfId="0" applyNumberFormat="1" applyFont="1" applyBorder="1"/>
    <xf numFmtId="0" fontId="0" fillId="0" borderId="0" xfId="0" applyAlignment="1">
      <alignment vertical="top" wrapText="1"/>
    </xf>
    <xf numFmtId="0" fontId="28" fillId="0" borderId="0" xfId="0" applyFont="1" applyAlignment="1">
      <alignment horizontal="left" vertical="top"/>
    </xf>
    <xf numFmtId="0" fontId="0" fillId="0" borderId="73" xfId="0" applyBorder="1" applyAlignment="1">
      <alignment horizontal="left" vertical="top" wrapText="1"/>
    </xf>
    <xf numFmtId="0" fontId="31" fillId="0" borderId="73" xfId="0" applyFont="1" applyBorder="1" applyAlignment="1">
      <alignment horizontal="left" vertical="top" wrapText="1" indent="1"/>
    </xf>
    <xf numFmtId="0" fontId="31" fillId="4" borderId="73" xfId="0" applyFont="1" applyFill="1" applyBorder="1" applyAlignment="1">
      <alignment horizontal="center" vertical="top" wrapText="1"/>
    </xf>
    <xf numFmtId="0" fontId="28" fillId="4" borderId="73" xfId="0" applyFont="1" applyFill="1" applyBorder="1" applyAlignment="1">
      <alignment horizontal="right" vertical="top" wrapText="1"/>
    </xf>
    <xf numFmtId="0" fontId="31" fillId="4" borderId="73" xfId="0" applyFont="1" applyFill="1" applyBorder="1" applyAlignment="1">
      <alignment horizontal="right" vertical="top" wrapText="1"/>
    </xf>
    <xf numFmtId="0" fontId="30" fillId="0" borderId="73" xfId="0" applyFont="1" applyBorder="1" applyAlignment="1">
      <alignment horizontal="center" vertical="top" wrapText="1"/>
    </xf>
    <xf numFmtId="1" fontId="32" fillId="0" borderId="73" xfId="0" applyNumberFormat="1" applyFont="1" applyBorder="1" applyAlignment="1">
      <alignment horizontal="right" vertical="top" wrapText="1"/>
    </xf>
    <xf numFmtId="4" fontId="32" fillId="0" borderId="73" xfId="0" applyNumberFormat="1" applyFont="1" applyBorder="1" applyAlignment="1">
      <alignment horizontal="left" vertical="top" wrapText="1" indent="3"/>
    </xf>
    <xf numFmtId="4" fontId="32" fillId="0" borderId="73" xfId="0" applyNumberFormat="1" applyFont="1" applyBorder="1" applyAlignment="1">
      <alignment horizontal="left" vertical="top" wrapText="1" indent="4"/>
    </xf>
    <xf numFmtId="4" fontId="32" fillId="0" borderId="73" xfId="0" applyNumberFormat="1" applyFont="1" applyBorder="1" applyAlignment="1">
      <alignment horizontal="left" vertical="top" wrapText="1" indent="7"/>
    </xf>
    <xf numFmtId="4" fontId="32" fillId="0" borderId="73" xfId="0" applyNumberFormat="1" applyFont="1" applyBorder="1" applyAlignment="1">
      <alignment horizontal="left" vertical="top" wrapText="1" indent="6"/>
    </xf>
    <xf numFmtId="0" fontId="0" fillId="0" borderId="0" xfId="0" applyAlignment="1">
      <alignment horizontal="center"/>
    </xf>
    <xf numFmtId="0" fontId="0" fillId="0" borderId="0" xfId="0" applyAlignment="1">
      <alignment horizontal="center"/>
    </xf>
    <xf numFmtId="1" fontId="0" fillId="0" borderId="0" xfId="0" applyNumberFormat="1" applyAlignment="1">
      <alignment horizontal="center"/>
    </xf>
    <xf numFmtId="2" fontId="0" fillId="0" borderId="0" xfId="0" applyNumberFormat="1" applyAlignment="1">
      <alignment horizontal="center"/>
    </xf>
    <xf numFmtId="0" fontId="1" fillId="0" borderId="0" xfId="1" applyFont="1" applyAlignment="1">
      <alignment horizontal="center"/>
    </xf>
    <xf numFmtId="0" fontId="5" fillId="0" borderId="0" xfId="1" applyAlignment="1">
      <alignment horizontal="center"/>
    </xf>
    <xf numFmtId="0" fontId="2" fillId="0" borderId="0" xfId="1" applyFont="1" applyAlignment="1"/>
    <xf numFmtId="0" fontId="5" fillId="0" borderId="0" xfId="1" applyAlignment="1"/>
    <xf numFmtId="4" fontId="9" fillId="0" borderId="0" xfId="1" applyNumberFormat="1" applyFont="1" applyAlignment="1">
      <alignment horizontal="center"/>
    </xf>
    <xf numFmtId="4" fontId="7" fillId="0" borderId="0" xfId="1" applyNumberFormat="1" applyFont="1" applyAlignment="1"/>
    <xf numFmtId="0" fontId="9" fillId="0" borderId="0" xfId="1" applyFont="1" applyAlignment="1">
      <alignment horizontal="center"/>
    </xf>
    <xf numFmtId="0" fontId="7" fillId="0" borderId="0" xfId="1" applyFont="1" applyAlignment="1"/>
    <xf numFmtId="0" fontId="17" fillId="0" borderId="0" xfId="1" applyFont="1" applyAlignment="1">
      <alignment horizontal="left" wrapText="1"/>
    </xf>
    <xf numFmtId="4" fontId="3" fillId="0" borderId="3" xfId="0" applyNumberFormat="1" applyFont="1" applyFill="1" applyBorder="1" applyAlignment="1">
      <alignment horizontal="center"/>
    </xf>
    <xf numFmtId="4" fontId="3" fillId="0" borderId="2" xfId="0" applyNumberFormat="1" applyFont="1" applyFill="1" applyBorder="1" applyAlignment="1">
      <alignment horizontal="right"/>
    </xf>
    <xf numFmtId="4" fontId="9" fillId="0" borderId="0" xfId="1" applyNumberFormat="1" applyFont="1" applyFill="1" applyAlignment="1">
      <alignment horizontal="center"/>
    </xf>
    <xf numFmtId="4" fontId="22" fillId="0" borderId="0" xfId="0" applyNumberFormat="1" applyFont="1" applyFill="1" applyAlignment="1"/>
    <xf numFmtId="4" fontId="3" fillId="0" borderId="1" xfId="0" applyNumberFormat="1" applyFont="1" applyFill="1" applyBorder="1" applyAlignment="1">
      <alignment horizontal="center"/>
    </xf>
    <xf numFmtId="4" fontId="3" fillId="0" borderId="2" xfId="0" applyNumberFormat="1" applyFont="1" applyFill="1" applyBorder="1" applyAlignment="1">
      <alignment horizontal="center"/>
    </xf>
    <xf numFmtId="4" fontId="7" fillId="0" borderId="0" xfId="1" applyNumberFormat="1" applyFont="1" applyFill="1" applyAlignment="1"/>
    <xf numFmtId="0" fontId="21" fillId="0" borderId="0" xfId="1" applyFont="1" applyAlignment="1">
      <alignment horizontal="center"/>
    </xf>
    <xf numFmtId="4" fontId="3" fillId="0" borderId="0" xfId="0" applyNumberFormat="1" applyFont="1" applyFill="1" applyAlignment="1">
      <alignment horizontal="right"/>
    </xf>
    <xf numFmtId="4" fontId="8" fillId="0" borderId="0" xfId="1" applyNumberFormat="1" applyFont="1" applyFill="1" applyAlignment="1">
      <alignment horizontal="center"/>
    </xf>
    <xf numFmtId="4" fontId="3" fillId="0" borderId="4" xfId="0" applyNumberFormat="1" applyFont="1" applyFill="1" applyBorder="1" applyAlignment="1">
      <alignment horizontal="right"/>
    </xf>
    <xf numFmtId="4" fontId="3" fillId="0" borderId="3" xfId="0" applyNumberFormat="1" applyFont="1" applyFill="1" applyBorder="1" applyAlignment="1">
      <alignment horizontal="right"/>
    </xf>
    <xf numFmtId="0" fontId="1" fillId="0" borderId="0" xfId="0" applyFont="1" applyFill="1" applyAlignment="1">
      <alignment horizontal="center"/>
    </xf>
    <xf numFmtId="0" fontId="22" fillId="0" borderId="0" xfId="0" applyFont="1" applyFill="1" applyAlignment="1">
      <alignment horizont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4" fontId="3" fillId="0" borderId="1" xfId="0" applyNumberFormat="1" applyFont="1" applyFill="1" applyBorder="1" applyAlignment="1">
      <alignment horizontal="center" vertical="center"/>
    </xf>
    <xf numFmtId="4" fontId="3" fillId="0" borderId="2" xfId="0" applyNumberFormat="1" applyFont="1" applyFill="1" applyBorder="1" applyAlignment="1">
      <alignment horizontal="center" vertical="center"/>
    </xf>
    <xf numFmtId="4" fontId="3" fillId="0" borderId="3" xfId="0" applyNumberFormat="1" applyFont="1" applyFill="1" applyBorder="1" applyAlignment="1">
      <alignment horizontal="center" vertical="center"/>
    </xf>
    <xf numFmtId="4" fontId="5" fillId="0" borderId="0" xfId="1" applyNumberFormat="1" applyFont="1" applyFill="1" applyAlignment="1">
      <alignment horizontal="center"/>
    </xf>
    <xf numFmtId="4" fontId="5" fillId="0" borderId="0" xfId="1" applyNumberFormat="1" applyFont="1" applyFill="1" applyAlignment="1"/>
    <xf numFmtId="4" fontId="3" fillId="0" borderId="28" xfId="0" applyNumberFormat="1" applyFont="1" applyBorder="1" applyAlignment="1"/>
    <xf numFmtId="4" fontId="3" fillId="0" borderId="0" xfId="0" applyNumberFormat="1" applyFont="1" applyBorder="1" applyAlignment="1"/>
    <xf numFmtId="4" fontId="3" fillId="0" borderId="13" xfId="0" applyNumberFormat="1" applyFont="1" applyBorder="1" applyAlignment="1"/>
    <xf numFmtId="0" fontId="8" fillId="0" borderId="0" xfId="1" applyFont="1" applyAlignment="1">
      <alignment horizontal="center"/>
    </xf>
    <xf numFmtId="4" fontId="8" fillId="0" borderId="0" xfId="1" applyNumberFormat="1" applyFont="1" applyAlignment="1">
      <alignment horizontal="center"/>
    </xf>
    <xf numFmtId="4" fontId="12" fillId="0" borderId="0" xfId="0" applyNumberFormat="1" applyFont="1" applyAlignment="1">
      <alignment horizontal="right"/>
    </xf>
    <xf numFmtId="4" fontId="3" fillId="0" borderId="0" xfId="0" applyNumberFormat="1" applyFont="1" applyAlignment="1">
      <alignment horizontal="right"/>
    </xf>
    <xf numFmtId="4" fontId="3" fillId="0" borderId="27" xfId="0" applyNumberFormat="1" applyFont="1" applyBorder="1" applyAlignment="1"/>
    <xf numFmtId="4" fontId="3" fillId="0" borderId="16" xfId="0" applyNumberFormat="1" applyFont="1" applyBorder="1" applyAlignment="1"/>
    <xf numFmtId="4" fontId="3" fillId="0" borderId="12" xfId="0" applyNumberFormat="1" applyFont="1" applyBorder="1" applyAlignment="1"/>
    <xf numFmtId="0" fontId="1" fillId="0" borderId="0" xfId="0" applyFont="1" applyAlignment="1">
      <alignment horizontal="center"/>
    </xf>
    <xf numFmtId="0" fontId="0" fillId="0" borderId="0" xfId="0" applyAlignment="1">
      <alignment horizontal="center"/>
    </xf>
    <xf numFmtId="4" fontId="3" fillId="0" borderId="17" xfId="0" applyNumberFormat="1" applyFont="1" applyBorder="1" applyAlignment="1"/>
    <xf numFmtId="4" fontId="3" fillId="0" borderId="29" xfId="0" applyNumberFormat="1" applyFont="1" applyBorder="1" applyAlignment="1"/>
    <xf numFmtId="4" fontId="3" fillId="0" borderId="33" xfId="0" applyNumberFormat="1" applyFont="1" applyBorder="1" applyAlignment="1"/>
    <xf numFmtId="4" fontId="3" fillId="0" borderId="1" xfId="0" applyNumberFormat="1" applyFont="1" applyBorder="1" applyAlignment="1">
      <alignment horizontal="center"/>
    </xf>
    <xf numFmtId="4" fontId="3" fillId="0" borderId="2" xfId="0" applyNumberFormat="1" applyFont="1" applyBorder="1" applyAlignment="1">
      <alignment horizontal="center"/>
    </xf>
    <xf numFmtId="4" fontId="3" fillId="0" borderId="3" xfId="0" applyNumberFormat="1" applyFont="1" applyBorder="1" applyAlignment="1">
      <alignment horizontal="center"/>
    </xf>
    <xf numFmtId="0" fontId="3" fillId="0" borderId="27" xfId="0" applyFont="1" applyBorder="1" applyAlignment="1">
      <alignment horizontal="center" vertical="center"/>
    </xf>
    <xf numFmtId="0" fontId="0" fillId="0" borderId="28" xfId="0" applyBorder="1" applyAlignment="1">
      <alignment vertical="center"/>
    </xf>
    <xf numFmtId="0" fontId="0" fillId="0" borderId="22" xfId="0"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2" fontId="3" fillId="0" borderId="2" xfId="0" applyNumberFormat="1" applyFont="1" applyBorder="1" applyAlignment="1"/>
    <xf numFmtId="2" fontId="16" fillId="0" borderId="7" xfId="0" applyNumberFormat="1" applyFont="1" applyBorder="1" applyAlignment="1"/>
    <xf numFmtId="0" fontId="16" fillId="0" borderId="0" xfId="0" applyFont="1" applyAlignment="1"/>
    <xf numFmtId="0" fontId="16" fillId="0" borderId="10" xfId="0" applyFont="1" applyBorder="1" applyAlignment="1"/>
    <xf numFmtId="2" fontId="3" fillId="0" borderId="1" xfId="0" applyNumberFormat="1" applyFont="1" applyBorder="1" applyAlignment="1"/>
    <xf numFmtId="0" fontId="3" fillId="0" borderId="24" xfId="0" applyFont="1" applyBorder="1" applyAlignment="1">
      <alignment horizontal="center" vertical="center"/>
    </xf>
    <xf numFmtId="2" fontId="3" fillId="0" borderId="4" xfId="0" applyNumberFormat="1" applyFont="1" applyBorder="1" applyAlignment="1"/>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17" fillId="0" borderId="44" xfId="0" applyFont="1" applyBorder="1" applyAlignment="1">
      <alignment horizontal="left" wrapText="1"/>
    </xf>
    <xf numFmtId="0" fontId="17" fillId="0" borderId="45" xfId="0" applyFont="1" applyBorder="1" applyAlignment="1">
      <alignment horizontal="left" wrapText="1"/>
    </xf>
    <xf numFmtId="0" fontId="17" fillId="0" borderId="46" xfId="0" applyFont="1" applyBorder="1" applyAlignment="1">
      <alignment horizontal="left" wrapText="1"/>
    </xf>
    <xf numFmtId="0" fontId="17" fillId="0" borderId="28" xfId="0" applyFont="1" applyBorder="1" applyAlignment="1">
      <alignment horizontal="left" wrapText="1"/>
    </xf>
    <xf numFmtId="0" fontId="17" fillId="0" borderId="0" xfId="0" applyFont="1" applyBorder="1" applyAlignment="1">
      <alignment horizontal="left" wrapText="1"/>
    </xf>
    <xf numFmtId="0" fontId="17" fillId="0" borderId="22"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6" fillId="0" borderId="28" xfId="0" applyFont="1" applyBorder="1" applyAlignment="1">
      <alignment horizontal="center"/>
    </xf>
    <xf numFmtId="0" fontId="6" fillId="0" borderId="0" xfId="0" applyFont="1" applyBorder="1" applyAlignment="1">
      <alignment horizontal="center"/>
    </xf>
    <xf numFmtId="0" fontId="17" fillId="0" borderId="27" xfId="0" applyFont="1" applyBorder="1" applyAlignment="1">
      <alignment horizontal="left" vertical="center" readingOrder="1"/>
    </xf>
    <xf numFmtId="0" fontId="17" fillId="0" borderId="16" xfId="0" applyFont="1" applyBorder="1" applyAlignment="1">
      <alignment horizontal="left" vertical="center" readingOrder="1"/>
    </xf>
    <xf numFmtId="0" fontId="17" fillId="0" borderId="28" xfId="1" applyFont="1" applyBorder="1" applyAlignment="1">
      <alignment horizontal="left" vertical="center" wrapText="1"/>
    </xf>
    <xf numFmtId="0" fontId="17" fillId="0" borderId="0" xfId="1" applyFont="1" applyBorder="1" applyAlignment="1">
      <alignment horizontal="left" vertical="center" wrapText="1"/>
    </xf>
    <xf numFmtId="0" fontId="17" fillId="0" borderId="51" xfId="0" applyFont="1" applyBorder="1" applyAlignment="1">
      <alignment horizontal="center"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66" xfId="0" applyBorder="1" applyAlignment="1">
      <alignment horizontal="left" vertical="top" wrapText="1"/>
    </xf>
    <xf numFmtId="0" fontId="33" fillId="0" borderId="64" xfId="0" applyFont="1" applyBorder="1" applyAlignment="1">
      <alignment horizontal="left" vertical="top" wrapText="1"/>
    </xf>
    <xf numFmtId="0" fontId="33" fillId="0" borderId="65" xfId="0" applyFont="1" applyBorder="1" applyAlignment="1">
      <alignment horizontal="left" vertical="top" wrapText="1"/>
    </xf>
    <xf numFmtId="0" fontId="33" fillId="0" borderId="66" xfId="0" applyFont="1" applyBorder="1" applyAlignment="1">
      <alignment horizontal="left" vertical="top" wrapText="1"/>
    </xf>
    <xf numFmtId="0" fontId="35" fillId="0" borderId="64" xfId="0" applyFont="1" applyBorder="1" applyAlignment="1">
      <alignment horizontal="left" vertical="top" wrapText="1"/>
    </xf>
    <xf numFmtId="0" fontId="35" fillId="0" borderId="65" xfId="0" applyFont="1" applyBorder="1" applyAlignment="1">
      <alignment horizontal="left" vertical="top" wrapText="1"/>
    </xf>
    <xf numFmtId="0" fontId="35" fillId="0" borderId="66" xfId="0" applyFont="1" applyBorder="1" applyAlignment="1">
      <alignment horizontal="left" vertical="top" wrapText="1"/>
    </xf>
    <xf numFmtId="0" fontId="3" fillId="0" borderId="28" xfId="0" applyFont="1" applyBorder="1" applyAlignment="1"/>
    <xf numFmtId="0" fontId="3" fillId="0" borderId="0" xfId="0" applyFont="1" applyBorder="1" applyAlignment="1"/>
    <xf numFmtId="0" fontId="3" fillId="0" borderId="13" xfId="0" applyFont="1" applyBorder="1" applyAlignment="1"/>
    <xf numFmtId="0" fontId="14" fillId="0" borderId="0" xfId="0" applyFont="1" applyBorder="1" applyAlignment="1">
      <alignment horizontal="center"/>
    </xf>
    <xf numFmtId="4" fontId="3" fillId="0" borderId="3" xfId="0" applyNumberFormat="1" applyFont="1" applyBorder="1" applyAlignment="1"/>
    <xf numFmtId="0" fontId="0" fillId="0" borderId="10" xfId="0" applyBorder="1" applyAlignment="1"/>
    <xf numFmtId="0" fontId="0" fillId="0" borderId="2" xfId="0" applyBorder="1" applyAlignment="1"/>
    <xf numFmtId="0" fontId="0" fillId="0" borderId="7" xfId="0" applyBorder="1" applyAlignment="1"/>
    <xf numFmtId="0" fontId="13" fillId="0" borderId="0" xfId="0" applyFont="1" applyBorder="1" applyAlignment="1">
      <alignment horizontal="center"/>
    </xf>
    <xf numFmtId="4" fontId="13" fillId="0" borderId="0" xfId="0" applyNumberFormat="1" applyFont="1" applyAlignment="1">
      <alignment horizontal="center"/>
    </xf>
    <xf numFmtId="4" fontId="16" fillId="0" borderId="2" xfId="0" applyNumberFormat="1" applyFont="1" applyBorder="1" applyAlignment="1">
      <alignment horizontal="right"/>
    </xf>
    <xf numFmtId="0" fontId="16" fillId="0" borderId="28" xfId="0" applyFont="1" applyBorder="1" applyAlignment="1"/>
    <xf numFmtId="0" fontId="3" fillId="0" borderId="22" xfId="0" applyFont="1" applyBorder="1" applyAlignment="1"/>
    <xf numFmtId="0" fontId="3" fillId="0" borderId="14" xfId="0" applyFont="1" applyBorder="1" applyAlignment="1"/>
    <xf numFmtId="0" fontId="3" fillId="0" borderId="15" xfId="0" applyFont="1" applyBorder="1" applyAlignment="1"/>
    <xf numFmtId="4" fontId="14" fillId="0" borderId="0" xfId="0" applyNumberFormat="1" applyFont="1" applyAlignment="1">
      <alignment horizontal="center"/>
    </xf>
    <xf numFmtId="0" fontId="3" fillId="0" borderId="28" xfId="0" applyFont="1" applyBorder="1" applyAlignment="1">
      <alignment horizontal="left"/>
    </xf>
    <xf numFmtId="0" fontId="16" fillId="0" borderId="27" xfId="0" applyFont="1" applyBorder="1" applyAlignment="1"/>
    <xf numFmtId="0" fontId="3" fillId="0" borderId="16" xfId="0" applyFont="1" applyBorder="1" applyAlignment="1"/>
    <xf numFmtId="0" fontId="3" fillId="0" borderId="12" xfId="0" applyFont="1" applyBorder="1" applyAlignment="1"/>
    <xf numFmtId="4" fontId="3" fillId="0" borderId="2" xfId="0" applyNumberFormat="1" applyFont="1" applyBorder="1" applyAlignment="1">
      <alignment horizontal="right"/>
    </xf>
    <xf numFmtId="4" fontId="3" fillId="0" borderId="40" xfId="0" applyNumberFormat="1" applyFont="1" applyBorder="1" applyAlignment="1">
      <alignment horizontal="center"/>
    </xf>
    <xf numFmtId="4" fontId="3" fillId="0" borderId="25" xfId="0" applyNumberFormat="1" applyFont="1" applyBorder="1" applyAlignment="1">
      <alignment horizontal="center"/>
    </xf>
    <xf numFmtId="4" fontId="3" fillId="0" borderId="7" xfId="0" applyNumberFormat="1" applyFont="1" applyBorder="1" applyAlignment="1">
      <alignment horizontal="center"/>
    </xf>
    <xf numFmtId="4" fontId="3" fillId="0" borderId="10" xfId="0" applyNumberFormat="1" applyFont="1" applyBorder="1" applyAlignment="1">
      <alignment horizontal="center"/>
    </xf>
    <xf numFmtId="4" fontId="3" fillId="0" borderId="38" xfId="0" applyNumberFormat="1" applyFont="1" applyBorder="1" applyAlignment="1">
      <alignment horizontal="center"/>
    </xf>
    <xf numFmtId="4" fontId="3" fillId="0" borderId="26" xfId="0" applyNumberFormat="1" applyFont="1" applyBorder="1" applyAlignment="1">
      <alignment horizontal="center"/>
    </xf>
    <xf numFmtId="4" fontId="16" fillId="0" borderId="1" xfId="0" applyNumberFormat="1" applyFont="1" applyBorder="1" applyAlignment="1">
      <alignment horizontal="right"/>
    </xf>
    <xf numFmtId="0" fontId="14" fillId="0" borderId="0" xfId="0" applyFont="1" applyAlignment="1">
      <alignment horizontal="center"/>
    </xf>
    <xf numFmtId="0" fontId="13" fillId="0" borderId="0" xfId="0" applyFont="1" applyAlignment="1">
      <alignment horizontal="center"/>
    </xf>
    <xf numFmtId="1" fontId="32" fillId="0" borderId="64" xfId="0" applyNumberFormat="1" applyFont="1" applyBorder="1" applyAlignment="1">
      <alignment horizontal="right" vertical="top" wrapText="1"/>
    </xf>
    <xf numFmtId="1" fontId="32" fillId="0" borderId="65" xfId="0" applyNumberFormat="1" applyFont="1" applyBorder="1" applyAlignment="1">
      <alignment horizontal="right" vertical="top" wrapText="1"/>
    </xf>
    <xf numFmtId="1" fontId="32" fillId="0" borderId="66" xfId="0" applyNumberFormat="1" applyFont="1" applyBorder="1" applyAlignment="1">
      <alignment horizontal="right" vertical="top" wrapText="1"/>
    </xf>
    <xf numFmtId="0" fontId="28" fillId="4" borderId="74" xfId="0" applyFont="1" applyFill="1" applyBorder="1" applyAlignment="1">
      <alignment horizontal="left" vertical="top" wrapText="1" indent="2"/>
    </xf>
    <xf numFmtId="0" fontId="28" fillId="4" borderId="75" xfId="0" applyFont="1" applyFill="1" applyBorder="1" applyAlignment="1">
      <alignment horizontal="left" vertical="top" wrapText="1" indent="2"/>
    </xf>
    <xf numFmtId="0" fontId="31" fillId="4" borderId="64" xfId="0" applyFont="1" applyFill="1" applyBorder="1" applyAlignment="1">
      <alignment horizontal="center" vertical="top" wrapText="1"/>
    </xf>
    <xf numFmtId="0" fontId="31" fillId="4" borderId="65" xfId="0" applyFont="1" applyFill="1" applyBorder="1" applyAlignment="1">
      <alignment horizontal="center" vertical="top" wrapText="1"/>
    </xf>
    <xf numFmtId="0" fontId="31" fillId="4" borderId="66" xfId="0" applyFont="1" applyFill="1" applyBorder="1" applyAlignment="1">
      <alignment horizontal="center" vertical="top" wrapText="1"/>
    </xf>
    <xf numFmtId="0" fontId="28" fillId="4" borderId="74" xfId="0" applyFont="1" applyFill="1" applyBorder="1" applyAlignment="1">
      <alignment horizontal="left" vertical="top" wrapText="1"/>
    </xf>
    <xf numFmtId="0" fontId="28" fillId="4" borderId="75" xfId="0" applyFont="1" applyFill="1" applyBorder="1" applyAlignment="1">
      <alignment horizontal="left" vertical="top" wrapText="1"/>
    </xf>
    <xf numFmtId="0" fontId="28" fillId="4" borderId="74" xfId="0" applyFont="1" applyFill="1" applyBorder="1" applyAlignment="1">
      <alignment horizontal="left" vertical="top" wrapText="1" indent="1"/>
    </xf>
    <xf numFmtId="0" fontId="28" fillId="4" borderId="75" xfId="0" applyFont="1" applyFill="1" applyBorder="1" applyAlignment="1">
      <alignment horizontal="left" vertical="top" wrapText="1" indent="1"/>
    </xf>
    <xf numFmtId="0" fontId="28" fillId="4" borderId="64" xfId="0" applyFont="1" applyFill="1" applyBorder="1" applyAlignment="1">
      <alignment horizontal="left" vertical="top" wrapText="1" indent="3"/>
    </xf>
    <xf numFmtId="0" fontId="28" fillId="4" borderId="65" xfId="0" applyFont="1" applyFill="1" applyBorder="1" applyAlignment="1">
      <alignment horizontal="left" vertical="top" wrapText="1" indent="3"/>
    </xf>
    <xf numFmtId="0" fontId="28" fillId="4" borderId="66" xfId="0" applyFont="1" applyFill="1" applyBorder="1" applyAlignment="1">
      <alignment horizontal="left" vertical="top" wrapText="1" indent="3"/>
    </xf>
    <xf numFmtId="0" fontId="28" fillId="3" borderId="64" xfId="0" applyFont="1" applyFill="1" applyBorder="1" applyAlignment="1">
      <alignment horizontal="center" vertical="top" wrapText="1"/>
    </xf>
    <xf numFmtId="0" fontId="28" fillId="3" borderId="65" xfId="0" applyFont="1" applyFill="1" applyBorder="1" applyAlignment="1">
      <alignment horizontal="center" vertical="top" wrapText="1"/>
    </xf>
    <xf numFmtId="0" fontId="28" fillId="3" borderId="66" xfId="0" applyFont="1" applyFill="1" applyBorder="1" applyAlignment="1">
      <alignment horizontal="center" vertical="top" wrapText="1"/>
    </xf>
    <xf numFmtId="0" fontId="28" fillId="0" borderId="67" xfId="0" applyFont="1" applyBorder="1" applyAlignment="1">
      <alignment horizontal="left" vertical="top" wrapText="1"/>
    </xf>
    <xf numFmtId="0" fontId="28" fillId="0" borderId="68" xfId="0" applyFont="1" applyBorder="1" applyAlignment="1">
      <alignment horizontal="left" vertical="top" wrapText="1"/>
    </xf>
    <xf numFmtId="0" fontId="28" fillId="0" borderId="69" xfId="0" applyFont="1" applyBorder="1" applyAlignment="1">
      <alignment horizontal="left" vertical="top" wrapText="1"/>
    </xf>
    <xf numFmtId="0" fontId="28" fillId="0" borderId="70" xfId="0" applyFont="1" applyBorder="1" applyAlignment="1">
      <alignment horizontal="left" vertical="top" wrapText="1"/>
    </xf>
    <xf numFmtId="0" fontId="28" fillId="0" borderId="71" xfId="0" applyFont="1" applyBorder="1" applyAlignment="1">
      <alignment horizontal="left" vertical="top" wrapText="1"/>
    </xf>
    <xf numFmtId="0" fontId="28" fillId="0" borderId="72" xfId="0" applyFont="1" applyBorder="1" applyAlignment="1">
      <alignment horizontal="left" vertical="top" wrapText="1"/>
    </xf>
    <xf numFmtId="0" fontId="0" fillId="0" borderId="70" xfId="0" applyBorder="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28" fillId="4" borderId="64" xfId="0" applyFont="1" applyFill="1" applyBorder="1" applyAlignment="1">
      <alignment horizontal="left" vertical="top" wrapText="1" indent="15"/>
    </xf>
    <xf numFmtId="0" fontId="28" fillId="4" borderId="65" xfId="0" applyFont="1" applyFill="1" applyBorder="1" applyAlignment="1">
      <alignment horizontal="left" vertical="top" wrapText="1" indent="15"/>
    </xf>
    <xf numFmtId="0" fontId="28" fillId="4" borderId="66" xfId="0" applyFont="1" applyFill="1" applyBorder="1" applyAlignment="1">
      <alignment horizontal="left" vertical="top" wrapText="1" indent="15"/>
    </xf>
    <xf numFmtId="0" fontId="28" fillId="4" borderId="64" xfId="0" applyFont="1" applyFill="1" applyBorder="1" applyAlignment="1">
      <alignment horizontal="center" vertical="top" wrapText="1"/>
    </xf>
    <xf numFmtId="0" fontId="28" fillId="4" borderId="65" xfId="0" applyFont="1" applyFill="1" applyBorder="1" applyAlignment="1">
      <alignment horizontal="center" vertical="top" wrapText="1"/>
    </xf>
    <xf numFmtId="0" fontId="28" fillId="4" borderId="66" xfId="0" applyFont="1" applyFill="1" applyBorder="1" applyAlignment="1">
      <alignment horizontal="center" vertical="top" wrapText="1"/>
    </xf>
    <xf numFmtId="0" fontId="23" fillId="0" borderId="50" xfId="0" applyFont="1" applyBorder="1" applyAlignment="1">
      <alignment horizontal="right"/>
    </xf>
    <xf numFmtId="0" fontId="23" fillId="0" borderId="49" xfId="0" applyFont="1" applyBorder="1" applyAlignment="1">
      <alignment horizontal="right"/>
    </xf>
    <xf numFmtId="0" fontId="23" fillId="0" borderId="47" xfId="0" applyFont="1" applyBorder="1" applyAlignment="1">
      <alignment horizontal="right"/>
    </xf>
    <xf numFmtId="0" fontId="2" fillId="0" borderId="27" xfId="0" applyFont="1" applyBorder="1" applyAlignment="1">
      <alignment horizontal="center"/>
    </xf>
    <xf numFmtId="0" fontId="2" fillId="0" borderId="16" xfId="0" applyFont="1" applyBorder="1" applyAlignment="1">
      <alignment horizontal="center"/>
    </xf>
    <xf numFmtId="0" fontId="2" fillId="0" borderId="12" xfId="0" applyFont="1" applyBorder="1" applyAlignment="1">
      <alignment horizontal="center"/>
    </xf>
    <xf numFmtId="0" fontId="23" fillId="0" borderId="8" xfId="0" applyFont="1" applyBorder="1" applyAlignment="1">
      <alignment horizontal="center"/>
    </xf>
    <xf numFmtId="0" fontId="23" fillId="0" borderId="9" xfId="0" applyFont="1" applyBorder="1" applyAlignment="1">
      <alignment horizontal="center"/>
    </xf>
    <xf numFmtId="0" fontId="23" fillId="0" borderId="11" xfId="0" applyFont="1" applyBorder="1" applyAlignment="1">
      <alignment horizontal="center"/>
    </xf>
    <xf numFmtId="0" fontId="0" fillId="0" borderId="35" xfId="0" applyBorder="1" applyAlignment="1">
      <alignment horizontal="center"/>
    </xf>
    <xf numFmtId="0" fontId="0" fillId="0" borderId="51" xfId="0" applyBorder="1" applyAlignment="1">
      <alignment horizontal="center"/>
    </xf>
    <xf numFmtId="0" fontId="0" fillId="0" borderId="39" xfId="0" applyBorder="1" applyAlignment="1">
      <alignment horizontal="center"/>
    </xf>
    <xf numFmtId="0" fontId="0" fillId="0" borderId="35" xfId="0" applyBorder="1" applyAlignment="1">
      <alignment horizontal="right"/>
    </xf>
    <xf numFmtId="0" fontId="0" fillId="0" borderId="51" xfId="0" applyBorder="1" applyAlignment="1">
      <alignment horizontal="right"/>
    </xf>
    <xf numFmtId="0" fontId="0" fillId="0" borderId="39" xfId="0" applyBorder="1" applyAlignment="1">
      <alignment horizontal="right"/>
    </xf>
    <xf numFmtId="0" fontId="23" fillId="0" borderId="0" xfId="0" applyFont="1" applyBorder="1"/>
    <xf numFmtId="0" fontId="25" fillId="0" borderId="0" xfId="0" applyFont="1" applyBorder="1"/>
    <xf numFmtId="0" fontId="26" fillId="0" borderId="0" xfId="0" applyFont="1" applyBorder="1"/>
    <xf numFmtId="0" fontId="2" fillId="0" borderId="0" xfId="0" applyFont="1" applyBorder="1"/>
  </cellXfs>
  <cellStyles count="2">
    <cellStyle name="Normal" xfId="0" builtinId="0"/>
    <cellStyle name="Normal_4 EjePreCumMeta"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os/CONTRATOS-CUARTO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IMERO"/>
      <sheetName val="SEGUNDO"/>
      <sheetName val="TERCERO"/>
      <sheetName val="CUARTO"/>
      <sheetName val="ANEXO 20"/>
    </sheetNames>
    <sheetDataSet>
      <sheetData sheetId="0">
        <row r="127">
          <cell r="J127">
            <v>4</v>
          </cell>
        </row>
      </sheetData>
      <sheetData sheetId="1">
        <row r="47">
          <cell r="J47">
            <v>3</v>
          </cell>
        </row>
      </sheetData>
      <sheetData sheetId="2">
        <row r="47">
          <cell r="K47">
            <v>5</v>
          </cell>
        </row>
      </sheetData>
      <sheetData sheetId="3">
        <row r="47">
          <cell r="J47">
            <v>22</v>
          </cell>
          <cell r="K47">
            <v>1</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P32"/>
  <sheetViews>
    <sheetView topLeftCell="A10" workbookViewId="0">
      <selection activeCell="P20" sqref="P20"/>
    </sheetView>
  </sheetViews>
  <sheetFormatPr baseColWidth="10" defaultColWidth="10" defaultRowHeight="12.75"/>
  <cols>
    <col min="1" max="1" width="9.25" style="16" customWidth="1"/>
    <col min="2" max="2" width="5.5" style="16" customWidth="1"/>
    <col min="3" max="3" width="26" style="17" customWidth="1"/>
    <col min="4" max="4" width="3.5" style="17" customWidth="1"/>
    <col min="5" max="5" width="2.625" style="17" customWidth="1"/>
    <col min="6" max="6" width="3.125" style="17" customWidth="1"/>
    <col min="7" max="7" width="3.375" style="17" customWidth="1"/>
    <col min="8" max="8" width="15" style="126" customWidth="1"/>
    <col min="9" max="11" width="13.75" style="126" customWidth="1"/>
    <col min="12" max="12" width="16" style="126" customWidth="1"/>
    <col min="13" max="16384" width="10" style="17"/>
  </cols>
  <sheetData>
    <row r="1" spans="1:16" ht="15">
      <c r="A1" s="318" t="s">
        <v>0</v>
      </c>
      <c r="B1" s="318"/>
      <c r="C1" s="319"/>
      <c r="D1" s="319"/>
      <c r="E1" s="319"/>
      <c r="F1" s="319"/>
      <c r="G1" s="319"/>
      <c r="H1" s="319"/>
      <c r="I1" s="319"/>
      <c r="J1" s="319"/>
      <c r="K1" s="319"/>
      <c r="L1" s="125"/>
      <c r="M1" s="16"/>
      <c r="N1" s="16"/>
      <c r="O1" s="16"/>
      <c r="P1" s="16"/>
    </row>
    <row r="2" spans="1:16" s="18" customFormat="1">
      <c r="A2" s="17"/>
      <c r="B2" s="17"/>
      <c r="C2" s="17"/>
      <c r="D2" s="17"/>
      <c r="E2" s="17"/>
      <c r="F2" s="17"/>
      <c r="G2" s="17"/>
      <c r="H2" s="126"/>
      <c r="I2" s="126"/>
      <c r="J2" s="126"/>
      <c r="K2" s="126"/>
      <c r="L2" s="126"/>
      <c r="M2" s="17"/>
      <c r="N2" s="17"/>
      <c r="O2" s="17"/>
      <c r="P2" s="17"/>
    </row>
    <row r="3" spans="1:16" s="18" customFormat="1">
      <c r="A3" s="320" t="s">
        <v>95</v>
      </c>
      <c r="B3" s="320"/>
      <c r="C3" s="321"/>
      <c r="D3" s="321"/>
      <c r="E3" s="321"/>
      <c r="F3" s="321"/>
      <c r="G3" s="321"/>
      <c r="H3" s="321"/>
      <c r="I3" s="321"/>
      <c r="J3" s="321"/>
      <c r="K3" s="321"/>
      <c r="L3" s="126"/>
      <c r="M3" s="17"/>
      <c r="N3" s="17"/>
      <c r="O3" s="17"/>
      <c r="P3" s="17"/>
    </row>
    <row r="4" spans="1:16">
      <c r="A4" s="17"/>
      <c r="B4" s="17"/>
      <c r="C4" s="19"/>
    </row>
    <row r="5" spans="1:16">
      <c r="A5" s="47" t="s">
        <v>137</v>
      </c>
      <c r="B5" s="20"/>
      <c r="C5" s="21"/>
      <c r="D5" s="21"/>
      <c r="E5" s="21"/>
      <c r="F5" s="21"/>
      <c r="G5" s="21"/>
      <c r="H5" s="127"/>
      <c r="I5" s="30"/>
      <c r="J5" s="30" t="s">
        <v>30</v>
      </c>
      <c r="K5" s="127" t="s">
        <v>138</v>
      </c>
    </row>
    <row r="6" spans="1:16">
      <c r="A6" s="47" t="s">
        <v>156</v>
      </c>
      <c r="B6" s="11">
        <v>2020</v>
      </c>
      <c r="C6" s="12"/>
      <c r="D6" s="9"/>
      <c r="E6" s="9"/>
      <c r="F6" s="21"/>
      <c r="G6" s="9"/>
      <c r="H6" s="30"/>
      <c r="I6" s="30"/>
      <c r="J6" s="30"/>
      <c r="K6" s="30"/>
    </row>
    <row r="7" spans="1:16">
      <c r="A7" s="20"/>
      <c r="B7" s="20"/>
      <c r="C7" s="12"/>
      <c r="D7" s="9"/>
      <c r="E7" s="9"/>
      <c r="F7" s="9"/>
      <c r="G7" s="9"/>
      <c r="H7" s="30"/>
      <c r="I7" s="30"/>
      <c r="J7" s="30"/>
      <c r="K7" s="30"/>
    </row>
    <row r="8" spans="1:16" ht="0.75" customHeight="1">
      <c r="A8" s="14"/>
      <c r="B8" s="14"/>
    </row>
    <row r="9" spans="1:16" ht="13.5" customHeight="1">
      <c r="A9" s="22"/>
      <c r="B9" s="23"/>
      <c r="C9" s="24"/>
      <c r="D9" s="23"/>
      <c r="E9" s="23"/>
      <c r="F9" s="23"/>
      <c r="G9" s="23"/>
      <c r="H9" s="128"/>
      <c r="I9" s="129"/>
      <c r="J9" s="130"/>
      <c r="K9" s="130"/>
      <c r="L9" s="131" t="s">
        <v>100</v>
      </c>
    </row>
    <row r="10" spans="1:16">
      <c r="A10" s="25"/>
      <c r="B10" s="14"/>
      <c r="C10" s="26" t="s">
        <v>36</v>
      </c>
      <c r="D10" s="26"/>
      <c r="E10" s="26"/>
      <c r="F10" s="26"/>
      <c r="G10" s="26"/>
      <c r="H10" s="132" t="s">
        <v>96</v>
      </c>
      <c r="I10" s="132" t="s">
        <v>97</v>
      </c>
      <c r="J10" s="132" t="s">
        <v>98</v>
      </c>
      <c r="K10" s="132" t="s">
        <v>99</v>
      </c>
      <c r="L10" s="133" t="s">
        <v>101</v>
      </c>
    </row>
    <row r="11" spans="1:16">
      <c r="A11" s="27"/>
      <c r="B11" s="28"/>
      <c r="C11" s="29"/>
      <c r="D11" s="29"/>
      <c r="E11" s="29"/>
      <c r="F11" s="29"/>
      <c r="G11" s="29"/>
      <c r="H11" s="134"/>
      <c r="I11" s="135"/>
      <c r="J11" s="136"/>
      <c r="K11" s="136"/>
      <c r="L11" s="137" t="s">
        <v>27</v>
      </c>
    </row>
    <row r="12" spans="1:16">
      <c r="A12" s="25"/>
      <c r="B12" s="14"/>
      <c r="C12" s="9"/>
      <c r="D12" s="9"/>
      <c r="E12" s="9"/>
      <c r="F12" s="9"/>
      <c r="G12" s="9"/>
      <c r="H12" s="138"/>
      <c r="I12" s="138"/>
      <c r="J12" s="138"/>
      <c r="K12" s="139"/>
      <c r="L12" s="138"/>
    </row>
    <row r="13" spans="1:16">
      <c r="A13" s="25" t="s">
        <v>43</v>
      </c>
      <c r="B13" s="49">
        <v>1</v>
      </c>
      <c r="C13" s="9" t="s">
        <v>44</v>
      </c>
      <c r="D13" s="30"/>
      <c r="E13" s="30"/>
      <c r="F13" s="30"/>
      <c r="G13" s="31"/>
      <c r="H13" s="138">
        <v>0</v>
      </c>
      <c r="I13" s="138">
        <v>0</v>
      </c>
      <c r="J13" s="138">
        <v>0</v>
      </c>
      <c r="K13" s="139">
        <v>0</v>
      </c>
      <c r="L13" s="138">
        <f>SUM(H13:K13)</f>
        <v>0</v>
      </c>
    </row>
    <row r="14" spans="1:16">
      <c r="A14" s="25" t="s">
        <v>46</v>
      </c>
      <c r="B14" s="49">
        <v>2</v>
      </c>
      <c r="C14" s="20" t="s">
        <v>47</v>
      </c>
      <c r="D14" s="30"/>
      <c r="E14" s="30"/>
      <c r="F14" s="30"/>
      <c r="G14" s="31"/>
      <c r="H14" s="136">
        <v>193283594.24000001</v>
      </c>
      <c r="I14" s="136">
        <v>230566966.25</v>
      </c>
      <c r="J14" s="136">
        <v>230566966.25</v>
      </c>
      <c r="K14" s="136">
        <v>230566966.25999999</v>
      </c>
      <c r="L14" s="138">
        <f>SUM(H14:K14)</f>
        <v>884984493</v>
      </c>
      <c r="M14" s="52">
        <f>2482218-411100</f>
        <v>2071118</v>
      </c>
    </row>
    <row r="15" spans="1:16" ht="19.5" customHeight="1">
      <c r="A15" s="25" t="s">
        <v>49</v>
      </c>
      <c r="B15" s="49">
        <v>3</v>
      </c>
      <c r="C15" s="20" t="s">
        <v>50</v>
      </c>
      <c r="D15" s="30"/>
      <c r="E15" s="30"/>
      <c r="F15" s="30"/>
      <c r="G15" s="31"/>
      <c r="H15" s="138">
        <f>+H13-H14</f>
        <v>-193283594.24000001</v>
      </c>
      <c r="I15" s="138">
        <f>+I13-I14</f>
        <v>-230566966.25</v>
      </c>
      <c r="J15" s="138">
        <f>+J13-J14</f>
        <v>-230566966.25</v>
      </c>
      <c r="K15" s="139">
        <f>+K13-K14</f>
        <v>-230566966.25999999</v>
      </c>
      <c r="L15" s="141">
        <f t="shared" ref="L15:L26" si="0">SUM(H15:K15)</f>
        <v>-884984493</v>
      </c>
      <c r="M15" s="52"/>
    </row>
    <row r="16" spans="1:16">
      <c r="A16" s="25" t="s">
        <v>51</v>
      </c>
      <c r="B16" s="49">
        <v>4</v>
      </c>
      <c r="C16" s="20" t="s">
        <v>52</v>
      </c>
      <c r="D16" s="32"/>
      <c r="E16" s="32"/>
      <c r="F16" s="32"/>
      <c r="G16" s="33"/>
      <c r="H16" s="139">
        <v>0</v>
      </c>
      <c r="I16" s="138">
        <v>0</v>
      </c>
      <c r="J16" s="138">
        <v>0</v>
      </c>
      <c r="K16" s="139">
        <v>0</v>
      </c>
      <c r="L16" s="138">
        <f t="shared" si="0"/>
        <v>0</v>
      </c>
      <c r="M16" s="52"/>
    </row>
    <row r="17" spans="1:13">
      <c r="A17" s="25" t="s">
        <v>53</v>
      </c>
      <c r="B17" s="49">
        <v>5</v>
      </c>
      <c r="C17" s="20" t="s">
        <v>54</v>
      </c>
      <c r="D17" s="30"/>
      <c r="E17" s="30"/>
      <c r="F17" s="30"/>
      <c r="G17" s="31"/>
      <c r="H17" s="136">
        <v>184978.45</v>
      </c>
      <c r="I17" s="136">
        <v>0</v>
      </c>
      <c r="J17" s="136">
        <v>0</v>
      </c>
      <c r="K17" s="136">
        <v>-184978.45</v>
      </c>
      <c r="L17" s="136">
        <f t="shared" si="0"/>
        <v>0</v>
      </c>
      <c r="M17" s="52">
        <f>181100+230000</f>
        <v>411100</v>
      </c>
    </row>
    <row r="18" spans="1:13" ht="19.5" customHeight="1">
      <c r="A18" s="25" t="s">
        <v>55</v>
      </c>
      <c r="B18" s="49">
        <v>6</v>
      </c>
      <c r="C18" s="20" t="s">
        <v>56</v>
      </c>
      <c r="D18" s="30"/>
      <c r="E18" s="30"/>
      <c r="F18" s="30"/>
      <c r="G18" s="31"/>
      <c r="H18" s="138">
        <f>+H15+H16-H17</f>
        <v>-193468572.69</v>
      </c>
      <c r="I18" s="138">
        <f>+I15+I16-I17</f>
        <v>-230566966.25</v>
      </c>
      <c r="J18" s="138">
        <f>+J15+J16-J17</f>
        <v>-230566966.25</v>
      </c>
      <c r="K18" s="139">
        <f>+K15+K16-K17</f>
        <v>-230381987.81</v>
      </c>
      <c r="L18" s="138">
        <f t="shared" si="0"/>
        <v>-884984493</v>
      </c>
      <c r="M18" s="52"/>
    </row>
    <row r="19" spans="1:13">
      <c r="A19" s="25"/>
      <c r="B19" s="49">
        <v>7</v>
      </c>
      <c r="C19" s="47" t="s">
        <v>102</v>
      </c>
      <c r="D19" s="30"/>
      <c r="E19" s="30"/>
      <c r="F19" s="30"/>
      <c r="G19" s="31"/>
      <c r="H19" s="138">
        <f t="shared" ref="H19:K20" si="1">+H13+H16</f>
        <v>0</v>
      </c>
      <c r="I19" s="138">
        <f t="shared" si="1"/>
        <v>0</v>
      </c>
      <c r="J19" s="138">
        <f t="shared" si="1"/>
        <v>0</v>
      </c>
      <c r="K19" s="139">
        <f t="shared" si="1"/>
        <v>0</v>
      </c>
      <c r="L19" s="138">
        <f t="shared" si="0"/>
        <v>0</v>
      </c>
    </row>
    <row r="20" spans="1:13">
      <c r="A20" s="25"/>
      <c r="B20" s="49">
        <v>8</v>
      </c>
      <c r="C20" s="47" t="s">
        <v>103</v>
      </c>
      <c r="D20" s="30"/>
      <c r="E20" s="30"/>
      <c r="F20" s="30"/>
      <c r="G20" s="31"/>
      <c r="H20" s="136">
        <f t="shared" si="1"/>
        <v>193468572.69</v>
      </c>
      <c r="I20" s="136">
        <f t="shared" si="1"/>
        <v>230566966.25</v>
      </c>
      <c r="J20" s="136">
        <f t="shared" si="1"/>
        <v>230566966.25</v>
      </c>
      <c r="K20" s="140">
        <f t="shared" si="1"/>
        <v>230381987.81</v>
      </c>
      <c r="L20" s="138">
        <f t="shared" si="0"/>
        <v>884984493</v>
      </c>
    </row>
    <row r="21" spans="1:13" ht="18" customHeight="1">
      <c r="A21" s="25" t="s">
        <v>57</v>
      </c>
      <c r="B21" s="49">
        <v>9</v>
      </c>
      <c r="C21" s="20" t="s">
        <v>58</v>
      </c>
      <c r="D21" s="30"/>
      <c r="E21" s="30"/>
      <c r="F21" s="30"/>
      <c r="G21" s="31"/>
      <c r="H21" s="138">
        <v>0</v>
      </c>
      <c r="I21" s="138">
        <v>0</v>
      </c>
      <c r="J21" s="138">
        <v>0</v>
      </c>
      <c r="K21" s="139">
        <v>0</v>
      </c>
      <c r="L21" s="141">
        <f t="shared" si="0"/>
        <v>0</v>
      </c>
    </row>
    <row r="22" spans="1:13">
      <c r="A22" s="25" t="s">
        <v>59</v>
      </c>
      <c r="B22" s="49">
        <v>10</v>
      </c>
      <c r="C22" s="20" t="s">
        <v>60</v>
      </c>
      <c r="D22" s="30"/>
      <c r="E22" s="30"/>
      <c r="F22" s="30"/>
      <c r="G22" s="31"/>
      <c r="H22" s="138">
        <v>0</v>
      </c>
      <c r="I22" s="138">
        <v>0</v>
      </c>
      <c r="J22" s="138">
        <v>0</v>
      </c>
      <c r="K22" s="139">
        <v>0</v>
      </c>
      <c r="L22" s="138">
        <f t="shared" si="0"/>
        <v>0</v>
      </c>
    </row>
    <row r="23" spans="1:13" ht="19.5" customHeight="1">
      <c r="A23" s="25" t="s">
        <v>61</v>
      </c>
      <c r="B23" s="49">
        <v>11</v>
      </c>
      <c r="C23" s="20" t="s">
        <v>62</v>
      </c>
      <c r="D23" s="30"/>
      <c r="E23" s="30"/>
      <c r="F23" s="30"/>
      <c r="G23" s="31"/>
      <c r="H23" s="136">
        <f>+H18+H21-H22</f>
        <v>-193468572.69</v>
      </c>
      <c r="I23" s="136">
        <f>+I18+I21-I22</f>
        <v>-230566966.25</v>
      </c>
      <c r="J23" s="136">
        <f>+J18+J21-J22</f>
        <v>-230566966.25</v>
      </c>
      <c r="K23" s="136">
        <f>+K18+K21-K22</f>
        <v>-230381987.81</v>
      </c>
      <c r="L23" s="136">
        <f t="shared" si="0"/>
        <v>-884984493</v>
      </c>
    </row>
    <row r="24" spans="1:13" ht="18.75" customHeight="1">
      <c r="A24" s="25" t="s">
        <v>63</v>
      </c>
      <c r="B24" s="49">
        <v>12</v>
      </c>
      <c r="C24" s="20" t="s">
        <v>64</v>
      </c>
      <c r="D24" s="30"/>
      <c r="E24" s="30"/>
      <c r="F24" s="30"/>
      <c r="G24" s="31"/>
      <c r="H24" s="138"/>
      <c r="I24" s="138"/>
      <c r="J24" s="138"/>
      <c r="K24" s="139"/>
      <c r="L24" s="138">
        <f t="shared" si="0"/>
        <v>0</v>
      </c>
    </row>
    <row r="25" spans="1:13">
      <c r="A25" s="25" t="s">
        <v>65</v>
      </c>
      <c r="B25" s="49">
        <v>13</v>
      </c>
      <c r="C25" s="20" t="s">
        <v>66</v>
      </c>
      <c r="D25" s="30"/>
      <c r="E25" s="30"/>
      <c r="F25" s="30"/>
      <c r="G25" s="31"/>
      <c r="H25" s="138">
        <v>0</v>
      </c>
      <c r="I25" s="138">
        <v>0</v>
      </c>
      <c r="J25" s="138">
        <v>0</v>
      </c>
      <c r="K25" s="139">
        <v>0</v>
      </c>
      <c r="L25" s="138">
        <f t="shared" si="0"/>
        <v>0</v>
      </c>
    </row>
    <row r="26" spans="1:13" ht="18.75" customHeight="1">
      <c r="A26" s="25" t="s">
        <v>68</v>
      </c>
      <c r="B26" s="49">
        <v>14</v>
      </c>
      <c r="C26" s="20" t="s">
        <v>69</v>
      </c>
      <c r="D26" s="30"/>
      <c r="E26" s="30"/>
      <c r="F26" s="30"/>
      <c r="G26" s="31"/>
      <c r="H26" s="138">
        <f>+H24-H25</f>
        <v>0</v>
      </c>
      <c r="I26" s="138">
        <f>+I24-I25</f>
        <v>0</v>
      </c>
      <c r="J26" s="138">
        <f>+J24-J25</f>
        <v>0</v>
      </c>
      <c r="K26" s="139">
        <f>+K24-K25</f>
        <v>0</v>
      </c>
      <c r="L26" s="138">
        <f t="shared" si="0"/>
        <v>0</v>
      </c>
    </row>
    <row r="27" spans="1:13" s="37" customFormat="1" ht="24.75" customHeight="1">
      <c r="A27" s="34" t="s">
        <v>70</v>
      </c>
      <c r="B27" s="50">
        <v>15</v>
      </c>
      <c r="C27" s="51" t="s">
        <v>71</v>
      </c>
      <c r="D27" s="35"/>
      <c r="E27" s="35"/>
      <c r="F27" s="35"/>
      <c r="G27" s="36"/>
      <c r="H27" s="142">
        <f>+H23+H26</f>
        <v>-193468572.69</v>
      </c>
      <c r="I27" s="142">
        <f>+I23+I26</f>
        <v>-230566966.25</v>
      </c>
      <c r="J27" s="142">
        <f>+J23+J26</f>
        <v>-230566966.25</v>
      </c>
      <c r="K27" s="142">
        <f>+K23+K26</f>
        <v>-230381987.81</v>
      </c>
      <c r="L27" s="142">
        <f>+L23+L26</f>
        <v>-884984493</v>
      </c>
    </row>
    <row r="28" spans="1:13">
      <c r="A28" s="229"/>
      <c r="B28" s="229"/>
      <c r="H28" s="143">
        <f>507300.35+110716.88</f>
        <v>618017.23</v>
      </c>
      <c r="I28" s="143">
        <f>1051409.42+238840.92-618017.23</f>
        <v>672233.10999999987</v>
      </c>
      <c r="J28" s="143">
        <f>1511041.82+417731.58-I28-H28</f>
        <v>638523.06000000029</v>
      </c>
    </row>
    <row r="29" spans="1:13" ht="17.25" customHeight="1">
      <c r="A29" s="326"/>
      <c r="B29" s="326"/>
      <c r="C29" s="326"/>
      <c r="D29" s="326"/>
      <c r="E29" s="326"/>
      <c r="F29" s="326"/>
      <c r="G29" s="326"/>
      <c r="H29" s="326"/>
      <c r="I29" s="326"/>
      <c r="J29" s="326"/>
      <c r="K29" s="326"/>
      <c r="L29" s="326"/>
    </row>
    <row r="30" spans="1:13" s="40" customFormat="1" ht="17.25" customHeight="1">
      <c r="A30" s="326"/>
      <c r="B30" s="326"/>
      <c r="C30" s="326"/>
      <c r="D30" s="326"/>
      <c r="E30" s="326"/>
      <c r="F30" s="326"/>
      <c r="G30" s="326"/>
      <c r="H30" s="326"/>
      <c r="I30" s="326"/>
      <c r="J30" s="326"/>
      <c r="K30" s="326"/>
      <c r="L30" s="326"/>
    </row>
    <row r="31" spans="1:13" s="40" customFormat="1" ht="9" customHeight="1">
      <c r="A31" s="38"/>
      <c r="B31" s="38"/>
      <c r="C31" s="41"/>
      <c r="D31" s="324"/>
      <c r="E31" s="324"/>
      <c r="F31" s="324"/>
      <c r="G31" s="324"/>
      <c r="H31" s="325"/>
      <c r="I31" s="325"/>
      <c r="J31" s="322"/>
      <c r="K31" s="323"/>
      <c r="L31" s="116"/>
    </row>
    <row r="32" spans="1:13" s="40" customFormat="1" ht="9.75" customHeight="1">
      <c r="A32" s="38"/>
      <c r="B32" s="38"/>
      <c r="C32" s="41"/>
      <c r="D32" s="324"/>
      <c r="E32" s="324"/>
      <c r="F32" s="324"/>
      <c r="G32" s="324"/>
      <c r="H32" s="325"/>
      <c r="I32" s="325"/>
      <c r="J32" s="322"/>
      <c r="K32" s="323"/>
      <c r="L32" s="116"/>
    </row>
  </sheetData>
  <mergeCells count="8">
    <mergeCell ref="A1:K1"/>
    <mergeCell ref="A3:K3"/>
    <mergeCell ref="J31:K31"/>
    <mergeCell ref="J32:K32"/>
    <mergeCell ref="D31:I31"/>
    <mergeCell ref="D32:I32"/>
    <mergeCell ref="A29:L29"/>
    <mergeCell ref="A30:L30"/>
  </mergeCells>
  <phoneticPr fontId="5" type="noConversion"/>
  <printOptions horizontalCentered="1"/>
  <pageMargins left="0.98425196850393704" right="0.39370078740157483" top="1.7716535433070868" bottom="1" header="0" footer="0"/>
  <pageSetup paperSize="9" scale="87" orientation="landscape" horizontalDpi="4294967294" verticalDpi="300" r:id="rId1"/>
  <headerFooter alignWithMargins="0"/>
  <legacyDrawing r:id="rId2"/>
  <oleObjects>
    <oleObject progId="PBrush" shapeId="3073" r:id="rId3"/>
  </oleObjects>
</worksheet>
</file>

<file path=xl/worksheets/sheet2.xml><?xml version="1.0" encoding="utf-8"?>
<worksheet xmlns="http://schemas.openxmlformats.org/spreadsheetml/2006/main" xmlns:r="http://schemas.openxmlformats.org/officeDocument/2006/relationships">
  <dimension ref="A1:R111"/>
  <sheetViews>
    <sheetView topLeftCell="A5" zoomScale="75" zoomScaleNormal="75" workbookViewId="0">
      <selection activeCell="L20" sqref="L20"/>
    </sheetView>
  </sheetViews>
  <sheetFormatPr baseColWidth="10" defaultRowHeight="12.75"/>
  <cols>
    <col min="1" max="1" width="17" style="197" customWidth="1"/>
    <col min="2" max="2" width="11.5" style="198" customWidth="1"/>
    <col min="3" max="4" width="10.75" style="198" customWidth="1"/>
    <col min="5" max="6" width="3.125" style="198" customWidth="1"/>
    <col min="7" max="7" width="2.875" style="198" customWidth="1"/>
    <col min="8" max="8" width="3.125" style="198" customWidth="1"/>
    <col min="9" max="9" width="12.75" style="198" customWidth="1"/>
    <col min="10" max="10" width="12.25" style="198" customWidth="1"/>
    <col min="11" max="13" width="11.125" style="198" customWidth="1"/>
    <col min="14" max="14" width="12" style="198" bestFit="1" customWidth="1"/>
    <col min="15" max="15" width="11.125" style="198" bestFit="1" customWidth="1"/>
    <col min="16" max="16" width="12" style="197" bestFit="1" customWidth="1"/>
    <col min="17" max="16384" width="11" style="197"/>
  </cols>
  <sheetData>
    <row r="1" spans="1:15" ht="15">
      <c r="A1" s="339" t="s">
        <v>0</v>
      </c>
      <c r="B1" s="340"/>
      <c r="C1" s="340"/>
      <c r="D1" s="340"/>
      <c r="E1" s="340"/>
      <c r="F1" s="340"/>
      <c r="G1" s="340"/>
      <c r="H1" s="340"/>
      <c r="I1" s="340"/>
      <c r="J1" s="340"/>
      <c r="K1" s="340"/>
      <c r="L1" s="340"/>
      <c r="M1" s="340"/>
      <c r="N1" s="340"/>
      <c r="O1" s="340"/>
    </row>
    <row r="3" spans="1:15">
      <c r="A3" s="156" t="s">
        <v>1</v>
      </c>
    </row>
    <row r="5" spans="1:15">
      <c r="A5" s="197" t="s">
        <v>140</v>
      </c>
      <c r="L5" s="171" t="s">
        <v>2</v>
      </c>
      <c r="M5" s="157" t="s">
        <v>138</v>
      </c>
    </row>
    <row r="7" spans="1:15">
      <c r="A7" s="197" t="s">
        <v>3</v>
      </c>
      <c r="B7" s="158">
        <v>2020</v>
      </c>
      <c r="D7" s="198" t="s">
        <v>4</v>
      </c>
      <c r="E7" s="159"/>
      <c r="F7" s="159"/>
      <c r="G7" s="159"/>
      <c r="H7" s="159" t="s">
        <v>63</v>
      </c>
    </row>
    <row r="8" spans="1:15" ht="13.5" thickBot="1"/>
    <row r="9" spans="1:15" s="160" customFormat="1" ht="10.5">
      <c r="A9" s="341" t="s">
        <v>5</v>
      </c>
      <c r="B9" s="344" t="s">
        <v>6</v>
      </c>
      <c r="C9" s="331" t="s">
        <v>7</v>
      </c>
      <c r="D9" s="331"/>
      <c r="E9" s="331" t="s">
        <v>8</v>
      </c>
      <c r="F9" s="331"/>
      <c r="G9" s="331"/>
      <c r="H9" s="331"/>
      <c r="I9" s="193" t="s">
        <v>9</v>
      </c>
      <c r="J9" s="344" t="s">
        <v>10</v>
      </c>
      <c r="K9" s="193" t="s">
        <v>11</v>
      </c>
      <c r="L9" s="344" t="s">
        <v>12</v>
      </c>
      <c r="M9" s="193" t="s">
        <v>13</v>
      </c>
      <c r="N9" s="193" t="s">
        <v>14</v>
      </c>
      <c r="O9" s="199" t="s">
        <v>15</v>
      </c>
    </row>
    <row r="10" spans="1:15" s="160" customFormat="1" ht="10.5">
      <c r="A10" s="342"/>
      <c r="B10" s="345"/>
      <c r="C10" s="332" t="s">
        <v>16</v>
      </c>
      <c r="D10" s="332"/>
      <c r="E10" s="332" t="s">
        <v>17</v>
      </c>
      <c r="F10" s="332"/>
      <c r="G10" s="332"/>
      <c r="H10" s="332"/>
      <c r="I10" s="194" t="s">
        <v>18</v>
      </c>
      <c r="J10" s="345"/>
      <c r="K10" s="194" t="s">
        <v>19</v>
      </c>
      <c r="L10" s="345"/>
      <c r="M10" s="194" t="s">
        <v>20</v>
      </c>
      <c r="N10" s="194" t="s">
        <v>21</v>
      </c>
      <c r="O10" s="200" t="s">
        <v>22</v>
      </c>
    </row>
    <row r="11" spans="1:15" s="160" customFormat="1" ht="11.25" thickBot="1">
      <c r="A11" s="343"/>
      <c r="B11" s="346"/>
      <c r="C11" s="201" t="s">
        <v>23</v>
      </c>
      <c r="D11" s="201" t="s">
        <v>24</v>
      </c>
      <c r="E11" s="327" t="s">
        <v>25</v>
      </c>
      <c r="F11" s="327"/>
      <c r="G11" s="327"/>
      <c r="H11" s="327"/>
      <c r="I11" s="202"/>
      <c r="J11" s="346"/>
      <c r="K11" s="202"/>
      <c r="L11" s="346"/>
      <c r="M11" s="202"/>
      <c r="N11" s="202"/>
      <c r="O11" s="203"/>
    </row>
    <row r="12" spans="1:15" s="160" customFormat="1" ht="12.75" customHeight="1">
      <c r="A12" s="161" t="s">
        <v>105</v>
      </c>
      <c r="B12" s="204">
        <v>802838182</v>
      </c>
      <c r="C12" s="204">
        <v>20023237.34</v>
      </c>
      <c r="D12" s="205">
        <v>20000000</v>
      </c>
      <c r="E12" s="328">
        <f>+B12+C12-D12</f>
        <v>802861419.34000003</v>
      </c>
      <c r="F12" s="328"/>
      <c r="G12" s="328"/>
      <c r="H12" s="328"/>
      <c r="I12" s="206">
        <v>795627344.16999996</v>
      </c>
      <c r="J12" s="206">
        <f>+I12</f>
        <v>795627344.16999996</v>
      </c>
      <c r="K12" s="206">
        <f>+J12</f>
        <v>795627344.16999996</v>
      </c>
      <c r="L12" s="204">
        <v>795627344.16999996</v>
      </c>
      <c r="M12" s="204">
        <f t="shared" ref="M12:M18" si="0">+J12-K12</f>
        <v>0</v>
      </c>
      <c r="N12" s="204">
        <f t="shared" ref="N12:N18" si="1">+E12-I12</f>
        <v>7234075.1700000763</v>
      </c>
      <c r="O12" s="207">
        <f>+J12-L12</f>
        <v>0</v>
      </c>
    </row>
    <row r="13" spans="1:15" s="160" customFormat="1" ht="10.5">
      <c r="A13" s="161" t="s">
        <v>104</v>
      </c>
      <c r="B13" s="204">
        <v>6575123</v>
      </c>
      <c r="C13" s="204">
        <v>300000</v>
      </c>
      <c r="D13" s="205">
        <v>0</v>
      </c>
      <c r="E13" s="328">
        <f t="shared" ref="E13:E19" si="2">+B13+C13-D13</f>
        <v>6875123</v>
      </c>
      <c r="F13" s="328"/>
      <c r="G13" s="328"/>
      <c r="H13" s="328"/>
      <c r="I13" s="206">
        <v>6812345.7000000002</v>
      </c>
      <c r="J13" s="246">
        <f>+I13</f>
        <v>6812345.7000000002</v>
      </c>
      <c r="K13" s="206">
        <f t="shared" ref="K13:K18" si="3">+J13</f>
        <v>6812345.7000000002</v>
      </c>
      <c r="L13" s="204">
        <v>6812345.7000000002</v>
      </c>
      <c r="M13" s="204">
        <f t="shared" si="0"/>
        <v>0</v>
      </c>
      <c r="N13" s="204">
        <f t="shared" si="1"/>
        <v>62777.299999999814</v>
      </c>
      <c r="O13" s="207">
        <f t="shared" ref="O13:O19" si="4">+J13-L13</f>
        <v>0</v>
      </c>
    </row>
    <row r="14" spans="1:15" s="160" customFormat="1" ht="10.5">
      <c r="A14" s="161" t="s">
        <v>106</v>
      </c>
      <c r="B14" s="204">
        <v>75530123</v>
      </c>
      <c r="C14" s="204">
        <v>100000</v>
      </c>
      <c r="D14" s="205">
        <v>5670000</v>
      </c>
      <c r="E14" s="328">
        <f t="shared" si="2"/>
        <v>69960123</v>
      </c>
      <c r="F14" s="328"/>
      <c r="G14" s="328"/>
      <c r="H14" s="328"/>
      <c r="I14" s="206">
        <v>44910829.759999998</v>
      </c>
      <c r="J14" s="206">
        <v>44910829.759999998</v>
      </c>
      <c r="K14" s="206">
        <f t="shared" si="3"/>
        <v>44910829.759999998</v>
      </c>
      <c r="L14" s="204">
        <v>43555629.759999998</v>
      </c>
      <c r="M14" s="204">
        <f t="shared" si="0"/>
        <v>0</v>
      </c>
      <c r="N14" s="204">
        <f t="shared" si="1"/>
        <v>25049293.240000002</v>
      </c>
      <c r="O14" s="207">
        <f t="shared" si="4"/>
        <v>1355200</v>
      </c>
    </row>
    <row r="15" spans="1:15" s="160" customFormat="1" ht="10.5">
      <c r="A15" s="161" t="s">
        <v>107</v>
      </c>
      <c r="B15" s="204">
        <v>0</v>
      </c>
      <c r="C15" s="204">
        <v>5270000</v>
      </c>
      <c r="D15" s="205">
        <v>0</v>
      </c>
      <c r="E15" s="328">
        <f t="shared" si="2"/>
        <v>5270000</v>
      </c>
      <c r="F15" s="328"/>
      <c r="G15" s="328"/>
      <c r="H15" s="328"/>
      <c r="I15" s="206">
        <v>5239140.9000000004</v>
      </c>
      <c r="J15" s="246">
        <f t="shared" ref="J15:J18" si="5">+I15</f>
        <v>5239140.9000000004</v>
      </c>
      <c r="K15" s="206">
        <f t="shared" si="3"/>
        <v>5239140.9000000004</v>
      </c>
      <c r="L15" s="204">
        <v>1950775.18</v>
      </c>
      <c r="M15" s="204">
        <f t="shared" si="0"/>
        <v>0</v>
      </c>
      <c r="N15" s="204">
        <f t="shared" si="1"/>
        <v>30859.099999999627</v>
      </c>
      <c r="O15" s="207">
        <f t="shared" si="4"/>
        <v>3288365.7200000007</v>
      </c>
    </row>
    <row r="16" spans="1:15" s="160" customFormat="1" ht="10.5">
      <c r="A16" s="161" t="s">
        <v>146</v>
      </c>
      <c r="B16" s="204">
        <v>0</v>
      </c>
      <c r="C16" s="204">
        <v>0</v>
      </c>
      <c r="D16" s="205">
        <v>0</v>
      </c>
      <c r="E16" s="328">
        <f t="shared" si="2"/>
        <v>0</v>
      </c>
      <c r="F16" s="328"/>
      <c r="G16" s="328"/>
      <c r="H16" s="328"/>
      <c r="I16" s="206">
        <v>0</v>
      </c>
      <c r="J16" s="206">
        <f t="shared" si="5"/>
        <v>0</v>
      </c>
      <c r="K16" s="206">
        <f t="shared" si="3"/>
        <v>0</v>
      </c>
      <c r="L16" s="204">
        <v>0</v>
      </c>
      <c r="M16" s="204">
        <f t="shared" si="0"/>
        <v>0</v>
      </c>
      <c r="N16" s="204">
        <f t="shared" si="1"/>
        <v>0</v>
      </c>
      <c r="O16" s="207">
        <f t="shared" si="4"/>
        <v>0</v>
      </c>
    </row>
    <row r="17" spans="1:18" s="160" customFormat="1" ht="10.5">
      <c r="A17" s="161" t="s">
        <v>141</v>
      </c>
      <c r="B17" s="204">
        <v>41065</v>
      </c>
      <c r="C17" s="204">
        <v>0</v>
      </c>
      <c r="D17" s="205">
        <v>0</v>
      </c>
      <c r="E17" s="328">
        <f t="shared" si="2"/>
        <v>41065</v>
      </c>
      <c r="F17" s="328"/>
      <c r="G17" s="328"/>
      <c r="H17" s="328"/>
      <c r="I17" s="206">
        <v>0</v>
      </c>
      <c r="J17" s="206">
        <f t="shared" si="5"/>
        <v>0</v>
      </c>
      <c r="K17" s="206">
        <f t="shared" si="3"/>
        <v>0</v>
      </c>
      <c r="L17" s="204">
        <v>0</v>
      </c>
      <c r="M17" s="204">
        <f t="shared" si="0"/>
        <v>0</v>
      </c>
      <c r="N17" s="204">
        <f t="shared" si="1"/>
        <v>41065</v>
      </c>
      <c r="O17" s="207">
        <f t="shared" si="4"/>
        <v>0</v>
      </c>
    </row>
    <row r="18" spans="1:18" s="160" customFormat="1" ht="10.5">
      <c r="A18" s="161" t="s">
        <v>108</v>
      </c>
      <c r="B18" s="204">
        <v>0</v>
      </c>
      <c r="C18" s="204">
        <v>9111884.25</v>
      </c>
      <c r="D18" s="205">
        <v>0</v>
      </c>
      <c r="E18" s="328">
        <f t="shared" si="2"/>
        <v>9111884.25</v>
      </c>
      <c r="F18" s="328"/>
      <c r="G18" s="328"/>
      <c r="H18" s="328"/>
      <c r="I18" s="206">
        <v>9111884.25</v>
      </c>
      <c r="J18" s="206">
        <f t="shared" si="5"/>
        <v>9111884.25</v>
      </c>
      <c r="K18" s="206">
        <f t="shared" si="3"/>
        <v>9111884.25</v>
      </c>
      <c r="L18" s="204">
        <v>9111884.25</v>
      </c>
      <c r="M18" s="204">
        <f t="shared" si="0"/>
        <v>0</v>
      </c>
      <c r="N18" s="204">
        <f t="shared" si="1"/>
        <v>0</v>
      </c>
      <c r="O18" s="207">
        <f t="shared" si="4"/>
        <v>0</v>
      </c>
      <c r="P18" s="171"/>
      <c r="R18" s="171"/>
    </row>
    <row r="19" spans="1:18" s="160" customFormat="1" ht="10.5">
      <c r="A19" s="162"/>
      <c r="B19" s="204"/>
      <c r="C19" s="204">
        <v>0</v>
      </c>
      <c r="D19" s="205">
        <v>0</v>
      </c>
      <c r="E19" s="328">
        <f t="shared" si="2"/>
        <v>0</v>
      </c>
      <c r="F19" s="328"/>
      <c r="G19" s="328"/>
      <c r="H19" s="328"/>
      <c r="I19" s="206"/>
      <c r="J19" s="204"/>
      <c r="K19" s="225"/>
      <c r="L19" s="204"/>
      <c r="M19" s="204"/>
      <c r="N19" s="204"/>
      <c r="O19" s="207">
        <f t="shared" si="4"/>
        <v>0</v>
      </c>
      <c r="P19" s="171"/>
    </row>
    <row r="20" spans="1:18" s="160" customFormat="1" ht="10.5">
      <c r="A20" s="163" t="s">
        <v>26</v>
      </c>
      <c r="B20" s="241">
        <f>SUM(B12:B19)</f>
        <v>884984493</v>
      </c>
      <c r="C20" s="241">
        <f>SUM(C12:C19)</f>
        <v>34805121.590000004</v>
      </c>
      <c r="D20" s="208">
        <f>SUM(D12:D19)</f>
        <v>25670000</v>
      </c>
      <c r="E20" s="337">
        <f>SUM(E12:E19)</f>
        <v>894119614.59000003</v>
      </c>
      <c r="F20" s="337"/>
      <c r="G20" s="337"/>
      <c r="H20" s="337"/>
      <c r="I20" s="209">
        <f t="shared" ref="I20:O20" si="6">SUM(I12:I19)</f>
        <v>861701544.77999997</v>
      </c>
      <c r="J20" s="241">
        <f t="shared" si="6"/>
        <v>861701544.77999997</v>
      </c>
      <c r="K20" s="241">
        <f t="shared" si="6"/>
        <v>861701544.77999997</v>
      </c>
      <c r="L20" s="241">
        <f t="shared" si="6"/>
        <v>857057979.05999994</v>
      </c>
      <c r="M20" s="241">
        <f t="shared" si="6"/>
        <v>0</v>
      </c>
      <c r="N20" s="241">
        <f t="shared" si="6"/>
        <v>32418069.810000077</v>
      </c>
      <c r="O20" s="210">
        <f t="shared" si="6"/>
        <v>4643565.7200000007</v>
      </c>
      <c r="P20" s="164"/>
    </row>
    <row r="21" spans="1:18" s="160" customFormat="1" ht="11.25" thickBot="1">
      <c r="A21" s="165"/>
      <c r="B21" s="211"/>
      <c r="C21" s="211"/>
      <c r="D21" s="212"/>
      <c r="E21" s="338"/>
      <c r="F21" s="338"/>
      <c r="G21" s="338"/>
      <c r="H21" s="338"/>
      <c r="I21" s="213"/>
      <c r="J21" s="211"/>
      <c r="K21" s="211"/>
      <c r="L21" s="211"/>
      <c r="M21" s="211"/>
      <c r="N21" s="211"/>
      <c r="O21" s="214"/>
    </row>
    <row r="22" spans="1:18" s="160" customFormat="1" ht="10.5">
      <c r="A22" s="166"/>
      <c r="B22" s="196"/>
      <c r="C22" s="196"/>
      <c r="D22" s="196"/>
      <c r="E22" s="335"/>
      <c r="F22" s="335"/>
      <c r="G22" s="335"/>
      <c r="H22" s="335"/>
      <c r="I22" s="196"/>
      <c r="J22" s="196"/>
      <c r="K22" s="196"/>
      <c r="L22" s="196"/>
      <c r="M22" s="196"/>
      <c r="N22" s="196"/>
      <c r="O22" s="196"/>
    </row>
    <row r="23" spans="1:18" s="160" customFormat="1" ht="11.25">
      <c r="A23" s="334"/>
      <c r="B23" s="334"/>
      <c r="C23" s="334"/>
      <c r="D23" s="334"/>
      <c r="E23" s="334"/>
      <c r="F23" s="334"/>
      <c r="G23" s="334"/>
      <c r="H23" s="334"/>
      <c r="I23" s="334"/>
      <c r="J23" s="334"/>
      <c r="K23" s="334"/>
      <c r="L23" s="334"/>
      <c r="M23" s="196"/>
      <c r="N23" s="196"/>
      <c r="O23" s="196"/>
    </row>
    <row r="24" spans="1:18" s="169" customFormat="1" ht="21" customHeight="1">
      <c r="A24" s="167"/>
      <c r="B24" s="242"/>
      <c r="C24" s="168"/>
      <c r="D24" s="347"/>
      <c r="E24" s="347"/>
      <c r="F24" s="347"/>
      <c r="G24" s="347"/>
      <c r="H24" s="348"/>
      <c r="I24" s="348"/>
      <c r="J24" s="168"/>
      <c r="K24" s="195"/>
      <c r="L24" s="336"/>
      <c r="M24" s="330"/>
      <c r="N24" s="243"/>
      <c r="O24" s="168"/>
    </row>
    <row r="25" spans="1:18" s="169" customFormat="1" ht="9" customHeight="1">
      <c r="A25" s="167"/>
      <c r="B25" s="192"/>
      <c r="C25" s="168"/>
      <c r="D25" s="329"/>
      <c r="E25" s="329"/>
      <c r="F25" s="329"/>
      <c r="G25" s="329"/>
      <c r="H25" s="333"/>
      <c r="I25" s="333"/>
      <c r="J25" s="168"/>
      <c r="K25" s="195"/>
      <c r="L25" s="329"/>
      <c r="M25" s="330"/>
      <c r="N25" s="168"/>
      <c r="O25" s="168"/>
    </row>
    <row r="26" spans="1:18" s="169" customFormat="1" ht="9.75" customHeight="1">
      <c r="A26" s="167"/>
      <c r="B26" s="192"/>
      <c r="C26" s="168"/>
      <c r="D26" s="329"/>
      <c r="E26" s="329"/>
      <c r="F26" s="329"/>
      <c r="G26" s="329"/>
      <c r="H26" s="333"/>
      <c r="I26" s="333"/>
      <c r="J26" s="168"/>
      <c r="K26" s="195"/>
      <c r="L26" s="329"/>
      <c r="M26" s="330"/>
      <c r="N26" s="168"/>
      <c r="O26" s="168"/>
    </row>
    <row r="27" spans="1:18" s="160" customFormat="1" ht="10.5">
      <c r="A27" s="166"/>
      <c r="B27" s="196"/>
      <c r="C27" s="196"/>
      <c r="D27" s="196"/>
      <c r="E27" s="335"/>
      <c r="F27" s="335"/>
      <c r="G27" s="335"/>
      <c r="H27" s="335"/>
      <c r="I27" s="196"/>
      <c r="J27" s="196"/>
      <c r="K27" s="196"/>
      <c r="L27" s="196"/>
      <c r="M27" s="196"/>
      <c r="N27" s="196"/>
      <c r="O27" s="196"/>
    </row>
    <row r="28" spans="1:18" s="160" customFormat="1" ht="10.5">
      <c r="A28" s="166"/>
      <c r="B28" s="196"/>
      <c r="C28" s="196"/>
      <c r="D28" s="196"/>
      <c r="E28" s="335"/>
      <c r="F28" s="335"/>
      <c r="G28" s="335"/>
      <c r="H28" s="335"/>
      <c r="I28" s="196"/>
      <c r="J28" s="196"/>
      <c r="K28" s="196"/>
      <c r="L28" s="196"/>
      <c r="M28" s="196"/>
      <c r="N28" s="196"/>
      <c r="O28" s="196"/>
    </row>
    <row r="29" spans="1:18" s="160" customFormat="1" ht="10.5">
      <c r="A29" s="166"/>
      <c r="B29" s="196"/>
      <c r="C29" s="196"/>
      <c r="D29" s="196"/>
      <c r="E29" s="335"/>
      <c r="F29" s="335"/>
      <c r="G29" s="335"/>
      <c r="H29" s="335"/>
      <c r="I29" s="196"/>
      <c r="J29" s="196"/>
      <c r="K29" s="196"/>
      <c r="L29" s="196"/>
      <c r="M29" s="196"/>
      <c r="N29" s="196"/>
      <c r="O29" s="196"/>
    </row>
    <row r="30" spans="1:18" s="160" customFormat="1" ht="10.5">
      <c r="A30" s="166"/>
      <c r="B30" s="196"/>
      <c r="C30" s="196"/>
      <c r="D30" s="196"/>
      <c r="E30" s="335"/>
      <c r="F30" s="335"/>
      <c r="G30" s="335"/>
      <c r="H30" s="335"/>
      <c r="I30" s="196"/>
      <c r="J30" s="196"/>
      <c r="K30" s="196"/>
      <c r="L30" s="196"/>
      <c r="M30" s="196"/>
      <c r="N30" s="196"/>
      <c r="O30" s="196"/>
    </row>
    <row r="31" spans="1:18" s="160" customFormat="1" ht="10.5">
      <c r="A31" s="166"/>
      <c r="B31" s="196"/>
      <c r="C31" s="196"/>
      <c r="D31" s="196"/>
      <c r="E31" s="335"/>
      <c r="F31" s="335"/>
      <c r="G31" s="335"/>
      <c r="H31" s="335"/>
      <c r="I31" s="196"/>
      <c r="J31" s="196"/>
      <c r="K31" s="196"/>
      <c r="L31" s="196"/>
      <c r="M31" s="196"/>
      <c r="N31" s="196"/>
      <c r="O31" s="196"/>
    </row>
    <row r="32" spans="1:18" s="160" customFormat="1" ht="10.5">
      <c r="A32" s="166"/>
      <c r="B32" s="196"/>
      <c r="C32" s="196"/>
      <c r="D32" s="196"/>
      <c r="E32" s="335"/>
      <c r="F32" s="335"/>
      <c r="G32" s="335"/>
      <c r="H32" s="335"/>
      <c r="I32" s="196"/>
      <c r="J32" s="196"/>
      <c r="K32" s="196"/>
      <c r="L32" s="196"/>
      <c r="M32" s="196"/>
      <c r="N32" s="196"/>
      <c r="O32" s="196"/>
    </row>
    <row r="33" spans="1:15" s="160" customFormat="1" ht="10.5">
      <c r="A33" s="166"/>
      <c r="B33" s="196"/>
      <c r="C33" s="196"/>
      <c r="D33" s="196"/>
      <c r="E33" s="335"/>
      <c r="F33" s="335"/>
      <c r="G33" s="335"/>
      <c r="H33" s="335"/>
      <c r="I33" s="196"/>
      <c r="J33" s="196"/>
      <c r="K33" s="196"/>
      <c r="L33" s="196"/>
      <c r="M33" s="196"/>
      <c r="N33" s="196"/>
      <c r="O33" s="196"/>
    </row>
    <row r="34" spans="1:15" s="160" customFormat="1" ht="10.5">
      <c r="A34" s="166"/>
      <c r="B34" s="196"/>
      <c r="C34" s="196"/>
      <c r="D34" s="196"/>
      <c r="E34" s="335"/>
      <c r="F34" s="335"/>
      <c r="G34" s="335"/>
      <c r="H34" s="335"/>
      <c r="I34" s="196"/>
      <c r="J34" s="196"/>
      <c r="K34" s="196"/>
      <c r="L34" s="196"/>
      <c r="M34" s="196"/>
      <c r="N34" s="196"/>
      <c r="O34" s="196"/>
    </row>
    <row r="35" spans="1:15" s="160" customFormat="1" ht="10.5">
      <c r="A35" s="170"/>
      <c r="B35" s="196"/>
      <c r="C35" s="196"/>
      <c r="D35" s="196"/>
      <c r="E35" s="335"/>
      <c r="F35" s="335"/>
      <c r="G35" s="335"/>
      <c r="H35" s="335"/>
      <c r="I35" s="196"/>
      <c r="J35" s="196"/>
      <c r="K35" s="196"/>
      <c r="L35" s="196"/>
      <c r="M35" s="196"/>
      <c r="N35" s="196"/>
      <c r="O35" s="196"/>
    </row>
    <row r="36" spans="1:15" s="160" customFormat="1" ht="10.5">
      <c r="A36" s="170"/>
      <c r="B36" s="196"/>
      <c r="C36" s="196"/>
      <c r="D36" s="196"/>
      <c r="E36" s="335"/>
      <c r="F36" s="335"/>
      <c r="G36" s="335"/>
      <c r="H36" s="335"/>
      <c r="I36" s="196"/>
      <c r="J36" s="196"/>
      <c r="K36" s="196"/>
      <c r="L36" s="196"/>
      <c r="M36" s="196"/>
      <c r="N36" s="196"/>
      <c r="O36" s="196"/>
    </row>
    <row r="37" spans="1:15" s="160" customFormat="1" ht="10.5">
      <c r="A37" s="170"/>
      <c r="B37" s="196"/>
      <c r="C37" s="196"/>
      <c r="D37" s="196"/>
      <c r="E37" s="335"/>
      <c r="F37" s="335"/>
      <c r="G37" s="335"/>
      <c r="H37" s="335"/>
      <c r="I37" s="196"/>
      <c r="J37" s="196"/>
      <c r="K37" s="196"/>
      <c r="L37" s="196"/>
      <c r="M37" s="196"/>
      <c r="N37" s="196"/>
      <c r="O37" s="196"/>
    </row>
    <row r="38" spans="1:15" s="160" customFormat="1" ht="10.5">
      <c r="A38" s="170"/>
      <c r="B38" s="196"/>
      <c r="C38" s="196"/>
      <c r="D38" s="196"/>
      <c r="E38" s="196"/>
      <c r="F38" s="196"/>
      <c r="G38" s="196"/>
      <c r="H38" s="196"/>
      <c r="I38" s="196"/>
      <c r="J38" s="196"/>
      <c r="K38" s="196"/>
      <c r="L38" s="196"/>
      <c r="M38" s="196"/>
      <c r="N38" s="196"/>
      <c r="O38" s="196"/>
    </row>
    <row r="39" spans="1:15" s="160" customFormat="1" ht="10.5">
      <c r="A39" s="170"/>
      <c r="B39" s="196"/>
      <c r="C39" s="196"/>
      <c r="D39" s="196"/>
      <c r="E39" s="196"/>
      <c r="F39" s="196"/>
      <c r="G39" s="196"/>
      <c r="H39" s="196"/>
      <c r="I39" s="196"/>
      <c r="J39" s="196"/>
      <c r="K39" s="196"/>
      <c r="L39" s="196"/>
      <c r="M39" s="196"/>
      <c r="N39" s="196"/>
      <c r="O39" s="196"/>
    </row>
    <row r="40" spans="1:15" s="160" customFormat="1" ht="10.5">
      <c r="A40" s="170"/>
      <c r="B40" s="196"/>
      <c r="C40" s="196"/>
      <c r="D40" s="196"/>
      <c r="E40" s="196"/>
      <c r="F40" s="196"/>
      <c r="G40" s="196"/>
      <c r="H40" s="196"/>
      <c r="I40" s="196"/>
      <c r="J40" s="196"/>
      <c r="K40" s="196"/>
      <c r="L40" s="196"/>
      <c r="M40" s="196"/>
      <c r="N40" s="196"/>
      <c r="O40" s="196"/>
    </row>
    <row r="41" spans="1:15" s="160" customFormat="1" ht="10.5">
      <c r="A41" s="170"/>
      <c r="B41" s="196"/>
      <c r="C41" s="196"/>
      <c r="D41" s="196"/>
      <c r="E41" s="196"/>
      <c r="F41" s="196"/>
      <c r="G41" s="196"/>
      <c r="H41" s="196"/>
      <c r="I41" s="196"/>
      <c r="J41" s="196"/>
      <c r="K41" s="196"/>
      <c r="L41" s="196"/>
      <c r="M41" s="196"/>
      <c r="N41" s="196"/>
      <c r="O41" s="196"/>
    </row>
    <row r="42" spans="1:15" s="160" customFormat="1" ht="10.5">
      <c r="A42" s="170"/>
      <c r="B42" s="196"/>
      <c r="C42" s="196"/>
      <c r="D42" s="196"/>
      <c r="E42" s="196"/>
      <c r="F42" s="196"/>
      <c r="G42" s="196"/>
      <c r="H42" s="196"/>
      <c r="I42" s="196"/>
      <c r="J42" s="196"/>
      <c r="K42" s="196"/>
      <c r="L42" s="196"/>
      <c r="M42" s="196"/>
      <c r="N42" s="196"/>
      <c r="O42" s="196"/>
    </row>
    <row r="43" spans="1:15" s="160" customFormat="1" ht="10.5">
      <c r="A43" s="170"/>
      <c r="B43" s="196"/>
      <c r="C43" s="196"/>
      <c r="D43" s="196"/>
      <c r="E43" s="196"/>
      <c r="F43" s="196"/>
      <c r="G43" s="196"/>
      <c r="H43" s="196"/>
      <c r="I43" s="196"/>
      <c r="J43" s="196"/>
      <c r="K43" s="196"/>
      <c r="L43" s="196"/>
      <c r="M43" s="196"/>
      <c r="N43" s="196"/>
      <c r="O43" s="196"/>
    </row>
    <row r="44" spans="1:15" s="160" customFormat="1" ht="10.5">
      <c r="A44" s="170"/>
      <c r="B44" s="196"/>
      <c r="C44" s="196"/>
      <c r="D44" s="196"/>
      <c r="E44" s="196"/>
      <c r="F44" s="196"/>
      <c r="G44" s="196"/>
      <c r="H44" s="196"/>
      <c r="I44" s="196"/>
      <c r="J44" s="196"/>
      <c r="K44" s="196"/>
      <c r="L44" s="196"/>
      <c r="M44" s="196"/>
      <c r="N44" s="196"/>
      <c r="O44" s="196"/>
    </row>
    <row r="45" spans="1:15" s="160" customFormat="1" ht="10.5">
      <c r="A45" s="170"/>
      <c r="B45" s="196"/>
      <c r="C45" s="196"/>
      <c r="D45" s="196"/>
      <c r="E45" s="196"/>
      <c r="F45" s="196"/>
      <c r="G45" s="196"/>
      <c r="H45" s="196"/>
      <c r="I45" s="196"/>
      <c r="J45" s="196"/>
      <c r="K45" s="196"/>
      <c r="L45" s="196"/>
      <c r="M45" s="196"/>
      <c r="N45" s="196"/>
      <c r="O45" s="196"/>
    </row>
    <row r="46" spans="1:15" s="160" customFormat="1" ht="10.5">
      <c r="A46" s="170"/>
      <c r="B46" s="196"/>
      <c r="C46" s="196"/>
      <c r="D46" s="196"/>
      <c r="E46" s="196"/>
      <c r="F46" s="196"/>
      <c r="G46" s="196"/>
      <c r="H46" s="196"/>
      <c r="I46" s="196"/>
      <c r="J46" s="196"/>
      <c r="K46" s="196"/>
      <c r="L46" s="196"/>
      <c r="M46" s="196"/>
      <c r="N46" s="196"/>
      <c r="O46" s="196"/>
    </row>
    <row r="47" spans="1:15" s="160" customFormat="1" ht="10.5">
      <c r="A47" s="170"/>
      <c r="B47" s="196"/>
      <c r="C47" s="196"/>
      <c r="D47" s="196"/>
      <c r="E47" s="196"/>
      <c r="F47" s="196"/>
      <c r="G47" s="196"/>
      <c r="H47" s="196"/>
      <c r="I47" s="196"/>
      <c r="J47" s="196"/>
      <c r="K47" s="196"/>
      <c r="L47" s="196"/>
      <c r="M47" s="196"/>
      <c r="N47" s="196"/>
      <c r="O47" s="196"/>
    </row>
    <row r="48" spans="1:15" s="160" customFormat="1" ht="10.5">
      <c r="A48" s="170"/>
      <c r="B48" s="196"/>
      <c r="C48" s="196"/>
      <c r="D48" s="196"/>
      <c r="E48" s="196"/>
      <c r="F48" s="196"/>
      <c r="G48" s="196"/>
      <c r="H48" s="196"/>
      <c r="I48" s="196"/>
      <c r="J48" s="196"/>
      <c r="K48" s="196"/>
      <c r="L48" s="196"/>
      <c r="M48" s="196"/>
      <c r="N48" s="196"/>
      <c r="O48" s="196"/>
    </row>
    <row r="49" spans="1:15" s="160" customFormat="1" ht="10.5">
      <c r="A49" s="170"/>
      <c r="B49" s="196"/>
      <c r="C49" s="196"/>
      <c r="D49" s="196"/>
      <c r="E49" s="196"/>
      <c r="F49" s="196"/>
      <c r="G49" s="196"/>
      <c r="H49" s="196"/>
      <c r="I49" s="196"/>
      <c r="J49" s="196"/>
      <c r="K49" s="196"/>
      <c r="L49" s="196"/>
      <c r="M49" s="196"/>
      <c r="N49" s="196"/>
      <c r="O49" s="196"/>
    </row>
    <row r="50" spans="1:15" s="160" customFormat="1" ht="10.5">
      <c r="B50" s="196"/>
      <c r="C50" s="196"/>
      <c r="D50" s="196"/>
      <c r="E50" s="196"/>
      <c r="F50" s="196"/>
      <c r="G50" s="196"/>
      <c r="H50" s="196"/>
      <c r="I50" s="196"/>
      <c r="J50" s="196"/>
      <c r="K50" s="196"/>
      <c r="L50" s="196"/>
      <c r="M50" s="196"/>
      <c r="N50" s="196"/>
      <c r="O50" s="196"/>
    </row>
    <row r="51" spans="1:15" s="160" customFormat="1" ht="10.5">
      <c r="B51" s="196"/>
      <c r="C51" s="196"/>
      <c r="D51" s="196"/>
      <c r="E51" s="196"/>
      <c r="F51" s="196"/>
      <c r="G51" s="196"/>
      <c r="H51" s="196"/>
      <c r="I51" s="196"/>
      <c r="J51" s="196"/>
      <c r="K51" s="196"/>
      <c r="L51" s="196"/>
      <c r="M51" s="196"/>
      <c r="N51" s="196"/>
      <c r="O51" s="196"/>
    </row>
    <row r="52" spans="1:15" s="160" customFormat="1" ht="10.5">
      <c r="B52" s="196"/>
      <c r="C52" s="196"/>
      <c r="D52" s="196"/>
      <c r="E52" s="196"/>
      <c r="F52" s="196"/>
      <c r="G52" s="196"/>
      <c r="H52" s="196"/>
      <c r="I52" s="196"/>
      <c r="J52" s="196"/>
      <c r="K52" s="196"/>
      <c r="L52" s="196"/>
      <c r="M52" s="196"/>
      <c r="N52" s="196"/>
      <c r="O52" s="196"/>
    </row>
    <row r="53" spans="1:15" s="160" customFormat="1" ht="10.5">
      <c r="B53" s="196"/>
      <c r="C53" s="196"/>
      <c r="D53" s="196"/>
      <c r="E53" s="196"/>
      <c r="F53" s="196"/>
      <c r="G53" s="196"/>
      <c r="H53" s="196"/>
      <c r="I53" s="196"/>
      <c r="J53" s="196"/>
      <c r="K53" s="196"/>
      <c r="L53" s="196"/>
      <c r="M53" s="196"/>
      <c r="N53" s="196"/>
      <c r="O53" s="196"/>
    </row>
    <row r="54" spans="1:15" s="160" customFormat="1" ht="10.5">
      <c r="B54" s="196"/>
      <c r="C54" s="196"/>
      <c r="D54" s="196"/>
      <c r="E54" s="196"/>
      <c r="F54" s="196"/>
      <c r="G54" s="196"/>
      <c r="H54" s="196"/>
      <c r="I54" s="196"/>
      <c r="J54" s="196"/>
      <c r="K54" s="196"/>
      <c r="L54" s="196"/>
      <c r="M54" s="196"/>
      <c r="N54" s="196"/>
      <c r="O54" s="196"/>
    </row>
    <row r="55" spans="1:15" s="160" customFormat="1" ht="10.5">
      <c r="B55" s="196"/>
      <c r="C55" s="196"/>
      <c r="D55" s="196"/>
      <c r="E55" s="196"/>
      <c r="F55" s="196"/>
      <c r="G55" s="196"/>
      <c r="H55" s="196"/>
      <c r="I55" s="196"/>
      <c r="J55" s="196"/>
      <c r="K55" s="196"/>
      <c r="L55" s="196"/>
      <c r="M55" s="196"/>
      <c r="N55" s="196"/>
      <c r="O55" s="196"/>
    </row>
    <row r="56" spans="1:15" s="160" customFormat="1" ht="10.5">
      <c r="B56" s="196"/>
      <c r="C56" s="196"/>
      <c r="D56" s="196"/>
      <c r="E56" s="196"/>
      <c r="F56" s="196"/>
      <c r="G56" s="196"/>
      <c r="H56" s="196"/>
      <c r="I56" s="196"/>
      <c r="J56" s="196"/>
      <c r="K56" s="196"/>
      <c r="L56" s="196"/>
      <c r="M56" s="196"/>
      <c r="N56" s="196"/>
      <c r="O56" s="196"/>
    </row>
    <row r="57" spans="1:15" s="160" customFormat="1" ht="10.5">
      <c r="B57" s="196"/>
      <c r="C57" s="196"/>
      <c r="D57" s="196"/>
      <c r="E57" s="196"/>
      <c r="F57" s="196"/>
      <c r="G57" s="196"/>
      <c r="H57" s="196"/>
      <c r="I57" s="196"/>
      <c r="J57" s="196"/>
      <c r="K57" s="196"/>
      <c r="L57" s="196"/>
      <c r="M57" s="196"/>
      <c r="N57" s="196"/>
      <c r="O57" s="196"/>
    </row>
    <row r="58" spans="1:15" s="160" customFormat="1" ht="10.5">
      <c r="B58" s="196"/>
      <c r="C58" s="196"/>
      <c r="D58" s="196"/>
      <c r="E58" s="196"/>
      <c r="F58" s="196"/>
      <c r="G58" s="196"/>
      <c r="H58" s="196"/>
      <c r="I58" s="196"/>
      <c r="J58" s="196"/>
      <c r="K58" s="196"/>
      <c r="L58" s="196"/>
      <c r="M58" s="196"/>
      <c r="N58" s="196"/>
      <c r="O58" s="196"/>
    </row>
    <row r="59" spans="1:15" s="160" customFormat="1" ht="10.5">
      <c r="B59" s="171"/>
      <c r="C59" s="171"/>
      <c r="D59" s="171"/>
      <c r="E59" s="171"/>
      <c r="F59" s="171"/>
      <c r="G59" s="171"/>
      <c r="H59" s="171"/>
      <c r="I59" s="171"/>
      <c r="J59" s="171"/>
      <c r="K59" s="171"/>
      <c r="L59" s="171"/>
      <c r="M59" s="171"/>
      <c r="N59" s="171"/>
      <c r="O59" s="171"/>
    </row>
    <row r="60" spans="1:15" s="160" customFormat="1" ht="10.5">
      <c r="B60" s="171"/>
      <c r="C60" s="171"/>
      <c r="D60" s="171"/>
      <c r="E60" s="171"/>
      <c r="F60" s="171"/>
      <c r="G60" s="171"/>
      <c r="H60" s="171"/>
      <c r="I60" s="171"/>
      <c r="J60" s="171"/>
      <c r="K60" s="171"/>
      <c r="L60" s="171"/>
      <c r="M60" s="171"/>
      <c r="N60" s="171"/>
      <c r="O60" s="171"/>
    </row>
    <row r="61" spans="1:15" s="160" customFormat="1" ht="10.5">
      <c r="B61" s="171"/>
      <c r="C61" s="171"/>
      <c r="D61" s="171"/>
      <c r="E61" s="171"/>
      <c r="F61" s="171"/>
      <c r="G61" s="171"/>
      <c r="H61" s="171"/>
      <c r="I61" s="171"/>
      <c r="J61" s="171"/>
      <c r="K61" s="171"/>
      <c r="L61" s="171"/>
      <c r="M61" s="171"/>
      <c r="N61" s="171"/>
      <c r="O61" s="171"/>
    </row>
    <row r="62" spans="1:15" s="160" customFormat="1" ht="10.5">
      <c r="B62" s="171"/>
      <c r="C62" s="171"/>
      <c r="D62" s="171"/>
      <c r="E62" s="171"/>
      <c r="F62" s="171"/>
      <c r="G62" s="171"/>
      <c r="H62" s="171"/>
      <c r="I62" s="171"/>
      <c r="J62" s="171"/>
      <c r="K62" s="171"/>
      <c r="L62" s="171"/>
      <c r="M62" s="171"/>
      <c r="N62" s="171"/>
      <c r="O62" s="171"/>
    </row>
    <row r="63" spans="1:15" s="160" customFormat="1" ht="10.5">
      <c r="B63" s="171"/>
      <c r="C63" s="171"/>
      <c r="D63" s="171"/>
      <c r="E63" s="171"/>
      <c r="F63" s="171"/>
      <c r="G63" s="171"/>
      <c r="H63" s="171"/>
      <c r="I63" s="171"/>
      <c r="J63" s="171"/>
      <c r="K63" s="171"/>
      <c r="L63" s="171"/>
      <c r="M63" s="171"/>
      <c r="N63" s="171"/>
      <c r="O63" s="171"/>
    </row>
    <row r="64" spans="1:15" s="160" customFormat="1" ht="10.5">
      <c r="B64" s="171"/>
      <c r="C64" s="171"/>
      <c r="D64" s="171"/>
      <c r="E64" s="171"/>
      <c r="F64" s="171"/>
      <c r="G64" s="171"/>
      <c r="H64" s="171"/>
      <c r="I64" s="171"/>
      <c r="J64" s="171"/>
      <c r="K64" s="171"/>
      <c r="L64" s="171"/>
      <c r="M64" s="171"/>
      <c r="N64" s="171"/>
      <c r="O64" s="171"/>
    </row>
    <row r="65" spans="2:15" s="160" customFormat="1" ht="10.5">
      <c r="B65" s="171"/>
      <c r="C65" s="171"/>
      <c r="D65" s="171"/>
      <c r="E65" s="171"/>
      <c r="F65" s="171"/>
      <c r="G65" s="171"/>
      <c r="H65" s="171"/>
      <c r="I65" s="171"/>
      <c r="J65" s="171"/>
      <c r="K65" s="171"/>
      <c r="L65" s="171"/>
      <c r="M65" s="171"/>
      <c r="N65" s="171"/>
      <c r="O65" s="171"/>
    </row>
    <row r="66" spans="2:15" s="160" customFormat="1" ht="10.5">
      <c r="B66" s="171"/>
      <c r="C66" s="171"/>
      <c r="D66" s="171"/>
      <c r="E66" s="171"/>
      <c r="F66" s="171"/>
      <c r="G66" s="171"/>
      <c r="H66" s="171"/>
      <c r="I66" s="171"/>
      <c r="J66" s="171"/>
      <c r="K66" s="171"/>
      <c r="L66" s="171"/>
      <c r="M66" s="171"/>
      <c r="N66" s="171"/>
      <c r="O66" s="171"/>
    </row>
    <row r="67" spans="2:15" s="160" customFormat="1" ht="10.5">
      <c r="B67" s="171"/>
      <c r="C67" s="171"/>
      <c r="D67" s="171"/>
      <c r="E67" s="171"/>
      <c r="F67" s="171"/>
      <c r="G67" s="171"/>
      <c r="H67" s="171"/>
      <c r="I67" s="171"/>
      <c r="J67" s="171"/>
      <c r="K67" s="171"/>
      <c r="L67" s="171"/>
      <c r="M67" s="171"/>
      <c r="N67" s="171"/>
      <c r="O67" s="171"/>
    </row>
    <row r="68" spans="2:15" s="160" customFormat="1" ht="10.5">
      <c r="B68" s="171"/>
      <c r="C68" s="171"/>
      <c r="D68" s="171"/>
      <c r="E68" s="171"/>
      <c r="F68" s="171"/>
      <c r="G68" s="171"/>
      <c r="H68" s="171"/>
      <c r="I68" s="171"/>
      <c r="J68" s="171"/>
      <c r="K68" s="171"/>
      <c r="L68" s="171"/>
      <c r="M68" s="171"/>
      <c r="N68" s="171"/>
      <c r="O68" s="171"/>
    </row>
    <row r="69" spans="2:15" s="160" customFormat="1" ht="10.5">
      <c r="B69" s="171"/>
      <c r="C69" s="171"/>
      <c r="D69" s="171"/>
      <c r="E69" s="171"/>
      <c r="F69" s="171"/>
      <c r="G69" s="171"/>
      <c r="H69" s="171"/>
      <c r="I69" s="171"/>
      <c r="J69" s="171"/>
      <c r="K69" s="171"/>
      <c r="L69" s="171"/>
      <c r="M69" s="171"/>
      <c r="N69" s="171"/>
      <c r="O69" s="171"/>
    </row>
    <row r="70" spans="2:15" s="160" customFormat="1" ht="10.5">
      <c r="B70" s="171"/>
      <c r="C70" s="171"/>
      <c r="D70" s="171"/>
      <c r="E70" s="171"/>
      <c r="F70" s="171"/>
      <c r="G70" s="171"/>
      <c r="H70" s="171"/>
      <c r="I70" s="171"/>
      <c r="J70" s="171"/>
      <c r="K70" s="171"/>
      <c r="L70" s="171"/>
      <c r="M70" s="171"/>
      <c r="N70" s="171"/>
      <c r="O70" s="171"/>
    </row>
    <row r="71" spans="2:15" s="160" customFormat="1" ht="10.5">
      <c r="B71" s="171"/>
      <c r="C71" s="171"/>
      <c r="D71" s="171"/>
      <c r="E71" s="171"/>
      <c r="F71" s="171"/>
      <c r="G71" s="171"/>
      <c r="H71" s="171"/>
      <c r="I71" s="171"/>
      <c r="J71" s="171"/>
      <c r="K71" s="171"/>
      <c r="L71" s="171"/>
      <c r="M71" s="171"/>
      <c r="N71" s="171"/>
      <c r="O71" s="171"/>
    </row>
    <row r="72" spans="2:15" s="160" customFormat="1" ht="10.5">
      <c r="B72" s="171"/>
      <c r="C72" s="171"/>
      <c r="D72" s="171"/>
      <c r="E72" s="171"/>
      <c r="F72" s="171"/>
      <c r="G72" s="171"/>
      <c r="H72" s="171"/>
      <c r="I72" s="171"/>
      <c r="J72" s="171"/>
      <c r="K72" s="171"/>
      <c r="L72" s="171"/>
      <c r="M72" s="171"/>
      <c r="N72" s="171"/>
      <c r="O72" s="171"/>
    </row>
    <row r="73" spans="2:15" s="160" customFormat="1" ht="10.5">
      <c r="B73" s="171"/>
      <c r="C73" s="171"/>
      <c r="D73" s="171"/>
      <c r="E73" s="171"/>
      <c r="F73" s="171"/>
      <c r="G73" s="171"/>
      <c r="H73" s="171"/>
      <c r="I73" s="171"/>
      <c r="J73" s="171"/>
      <c r="K73" s="171"/>
      <c r="L73" s="171"/>
      <c r="M73" s="171"/>
      <c r="N73" s="171"/>
      <c r="O73" s="171"/>
    </row>
    <row r="74" spans="2:15" s="160" customFormat="1" ht="10.5">
      <c r="B74" s="171"/>
      <c r="C74" s="171"/>
      <c r="D74" s="171"/>
      <c r="E74" s="171"/>
      <c r="F74" s="171"/>
      <c r="G74" s="171"/>
      <c r="H74" s="171"/>
      <c r="I74" s="171"/>
      <c r="J74" s="171"/>
      <c r="K74" s="171"/>
      <c r="L74" s="171"/>
      <c r="M74" s="171"/>
      <c r="N74" s="171"/>
      <c r="O74" s="171"/>
    </row>
    <row r="75" spans="2:15" s="160" customFormat="1" ht="10.5">
      <c r="B75" s="171"/>
      <c r="C75" s="171"/>
      <c r="D75" s="171"/>
      <c r="E75" s="171"/>
      <c r="F75" s="171"/>
      <c r="G75" s="171"/>
      <c r="H75" s="171"/>
      <c r="I75" s="171"/>
      <c r="J75" s="171"/>
      <c r="K75" s="171"/>
      <c r="L75" s="171"/>
      <c r="M75" s="171"/>
      <c r="N75" s="171"/>
      <c r="O75" s="171"/>
    </row>
    <row r="76" spans="2:15" s="160" customFormat="1" ht="10.5">
      <c r="B76" s="171"/>
      <c r="C76" s="171"/>
      <c r="D76" s="171"/>
      <c r="E76" s="171"/>
      <c r="F76" s="171"/>
      <c r="G76" s="171"/>
      <c r="H76" s="171"/>
      <c r="I76" s="171"/>
      <c r="J76" s="171"/>
      <c r="K76" s="171"/>
      <c r="L76" s="171"/>
      <c r="M76" s="171"/>
      <c r="N76" s="171"/>
      <c r="O76" s="171"/>
    </row>
    <row r="77" spans="2:15" s="160" customFormat="1" ht="10.5">
      <c r="B77" s="171"/>
      <c r="C77" s="171"/>
      <c r="D77" s="171"/>
      <c r="E77" s="171"/>
      <c r="F77" s="171"/>
      <c r="G77" s="171"/>
      <c r="H77" s="171"/>
      <c r="I77" s="171"/>
      <c r="J77" s="171"/>
      <c r="K77" s="171"/>
      <c r="L77" s="171"/>
      <c r="M77" s="171"/>
      <c r="N77" s="171"/>
      <c r="O77" s="171"/>
    </row>
    <row r="78" spans="2:15" s="160" customFormat="1" ht="10.5">
      <c r="B78" s="171"/>
      <c r="C78" s="171"/>
      <c r="D78" s="171"/>
      <c r="E78" s="171"/>
      <c r="F78" s="171"/>
      <c r="G78" s="171"/>
      <c r="H78" s="171"/>
      <c r="I78" s="171"/>
      <c r="J78" s="171"/>
      <c r="K78" s="171"/>
      <c r="L78" s="171"/>
      <c r="M78" s="171"/>
      <c r="N78" s="171"/>
      <c r="O78" s="171"/>
    </row>
    <row r="79" spans="2:15" s="160" customFormat="1" ht="10.5">
      <c r="B79" s="171"/>
      <c r="C79" s="171"/>
      <c r="D79" s="171"/>
      <c r="E79" s="171"/>
      <c r="F79" s="171"/>
      <c r="G79" s="171"/>
      <c r="H79" s="171"/>
      <c r="I79" s="171"/>
      <c r="J79" s="171"/>
      <c r="K79" s="171"/>
      <c r="L79" s="171"/>
      <c r="M79" s="171"/>
      <c r="N79" s="171"/>
      <c r="O79" s="171"/>
    </row>
    <row r="80" spans="2:15" s="160" customFormat="1" ht="10.5">
      <c r="B80" s="171"/>
      <c r="C80" s="171"/>
      <c r="D80" s="171"/>
      <c r="E80" s="171"/>
      <c r="F80" s="171"/>
      <c r="G80" s="171"/>
      <c r="H80" s="171"/>
      <c r="I80" s="171"/>
      <c r="J80" s="171"/>
      <c r="K80" s="171"/>
      <c r="L80" s="171"/>
      <c r="M80" s="171"/>
      <c r="N80" s="171"/>
      <c r="O80" s="171"/>
    </row>
    <row r="81" spans="2:15" s="160" customFormat="1" ht="10.5">
      <c r="B81" s="171"/>
      <c r="C81" s="171"/>
      <c r="D81" s="171"/>
      <c r="E81" s="171"/>
      <c r="F81" s="171"/>
      <c r="G81" s="171"/>
      <c r="H81" s="171"/>
      <c r="I81" s="171"/>
      <c r="J81" s="171"/>
      <c r="K81" s="171"/>
      <c r="L81" s="171"/>
      <c r="M81" s="171"/>
      <c r="N81" s="171"/>
      <c r="O81" s="171"/>
    </row>
    <row r="82" spans="2:15" s="160" customFormat="1" ht="10.5">
      <c r="B82" s="171"/>
      <c r="C82" s="171"/>
      <c r="D82" s="171"/>
      <c r="E82" s="171"/>
      <c r="F82" s="171"/>
      <c r="G82" s="171"/>
      <c r="H82" s="171"/>
      <c r="I82" s="171"/>
      <c r="J82" s="171"/>
      <c r="K82" s="171"/>
      <c r="L82" s="171"/>
      <c r="M82" s="171"/>
      <c r="N82" s="171"/>
      <c r="O82" s="171"/>
    </row>
    <row r="83" spans="2:15" s="160" customFormat="1" ht="10.5">
      <c r="B83" s="171"/>
      <c r="C83" s="171"/>
      <c r="D83" s="171"/>
      <c r="E83" s="171"/>
      <c r="F83" s="171"/>
      <c r="G83" s="171"/>
      <c r="H83" s="171"/>
      <c r="I83" s="171"/>
      <c r="J83" s="171"/>
      <c r="K83" s="171"/>
      <c r="L83" s="171"/>
      <c r="M83" s="171"/>
      <c r="N83" s="171"/>
      <c r="O83" s="171"/>
    </row>
    <row r="84" spans="2:15" s="160" customFormat="1" ht="10.5">
      <c r="B84" s="171"/>
      <c r="C84" s="171"/>
      <c r="D84" s="171"/>
      <c r="E84" s="171"/>
      <c r="F84" s="171"/>
      <c r="G84" s="171"/>
      <c r="H84" s="171"/>
      <c r="I84" s="171"/>
      <c r="J84" s="171"/>
      <c r="K84" s="171"/>
      <c r="L84" s="171"/>
      <c r="M84" s="171"/>
      <c r="N84" s="171"/>
      <c r="O84" s="171"/>
    </row>
    <row r="85" spans="2:15" s="160" customFormat="1" ht="10.5">
      <c r="B85" s="171"/>
      <c r="C85" s="171"/>
      <c r="D85" s="171"/>
      <c r="E85" s="171"/>
      <c r="F85" s="171"/>
      <c r="G85" s="171"/>
      <c r="H85" s="171"/>
      <c r="I85" s="171"/>
      <c r="J85" s="171"/>
      <c r="K85" s="171"/>
      <c r="L85" s="171"/>
      <c r="M85" s="171"/>
      <c r="N85" s="171"/>
      <c r="O85" s="171"/>
    </row>
    <row r="86" spans="2:15" s="160" customFormat="1" ht="10.5">
      <c r="B86" s="171"/>
      <c r="C86" s="171"/>
      <c r="D86" s="171"/>
      <c r="E86" s="171"/>
      <c r="F86" s="171"/>
      <c r="G86" s="171"/>
      <c r="H86" s="171"/>
      <c r="I86" s="171"/>
      <c r="J86" s="171"/>
      <c r="K86" s="171"/>
      <c r="L86" s="171"/>
      <c r="M86" s="171"/>
      <c r="N86" s="171"/>
      <c r="O86" s="171"/>
    </row>
    <row r="87" spans="2:15" s="160" customFormat="1" ht="10.5">
      <c r="B87" s="171"/>
      <c r="C87" s="171"/>
      <c r="D87" s="171"/>
      <c r="E87" s="171"/>
      <c r="F87" s="171"/>
      <c r="G87" s="171"/>
      <c r="H87" s="171"/>
      <c r="I87" s="171"/>
      <c r="J87" s="171"/>
      <c r="K87" s="171"/>
      <c r="L87" s="171"/>
      <c r="M87" s="171"/>
      <c r="N87" s="171"/>
      <c r="O87" s="171"/>
    </row>
    <row r="88" spans="2:15" s="160" customFormat="1" ht="10.5">
      <c r="B88" s="171"/>
      <c r="C88" s="171"/>
      <c r="D88" s="171"/>
      <c r="E88" s="171"/>
      <c r="F88" s="171"/>
      <c r="G88" s="171"/>
      <c r="H88" s="171"/>
      <c r="I88" s="171"/>
      <c r="J88" s="171"/>
      <c r="K88" s="171"/>
      <c r="L88" s="171"/>
      <c r="M88" s="171"/>
      <c r="N88" s="171"/>
      <c r="O88" s="171"/>
    </row>
    <row r="89" spans="2:15" s="160" customFormat="1" ht="10.5">
      <c r="B89" s="171"/>
      <c r="C89" s="171"/>
      <c r="D89" s="171"/>
      <c r="E89" s="171"/>
      <c r="F89" s="171"/>
      <c r="G89" s="171"/>
      <c r="H89" s="171"/>
      <c r="I89" s="171"/>
      <c r="J89" s="171"/>
      <c r="K89" s="171"/>
      <c r="L89" s="171"/>
      <c r="M89" s="171"/>
      <c r="N89" s="171"/>
      <c r="O89" s="171"/>
    </row>
    <row r="90" spans="2:15" s="160" customFormat="1" ht="10.5">
      <c r="B90" s="171"/>
      <c r="C90" s="171"/>
      <c r="D90" s="171"/>
      <c r="E90" s="171"/>
      <c r="F90" s="171"/>
      <c r="G90" s="171"/>
      <c r="H90" s="171"/>
      <c r="I90" s="171"/>
      <c r="J90" s="171"/>
      <c r="K90" s="171"/>
      <c r="L90" s="171"/>
      <c r="M90" s="171"/>
      <c r="N90" s="171"/>
      <c r="O90" s="171"/>
    </row>
    <row r="91" spans="2:15" s="160" customFormat="1" ht="10.5">
      <c r="B91" s="171"/>
      <c r="C91" s="171"/>
      <c r="D91" s="171"/>
      <c r="E91" s="171"/>
      <c r="F91" s="171"/>
      <c r="G91" s="171"/>
      <c r="H91" s="171"/>
      <c r="I91" s="171"/>
      <c r="J91" s="171"/>
      <c r="K91" s="171"/>
      <c r="L91" s="171"/>
      <c r="M91" s="171"/>
      <c r="N91" s="171"/>
      <c r="O91" s="171"/>
    </row>
    <row r="92" spans="2:15" s="160" customFormat="1" ht="10.5">
      <c r="B92" s="171"/>
      <c r="C92" s="171"/>
      <c r="D92" s="171"/>
      <c r="E92" s="171"/>
      <c r="F92" s="171"/>
      <c r="G92" s="171"/>
      <c r="H92" s="171"/>
      <c r="I92" s="171"/>
      <c r="J92" s="171"/>
      <c r="K92" s="171"/>
      <c r="L92" s="171"/>
      <c r="M92" s="171"/>
      <c r="N92" s="171"/>
      <c r="O92" s="171"/>
    </row>
    <row r="93" spans="2:15" s="160" customFormat="1" ht="10.5">
      <c r="B93" s="171"/>
      <c r="C93" s="171"/>
      <c r="D93" s="171"/>
      <c r="E93" s="171"/>
      <c r="F93" s="171"/>
      <c r="G93" s="171"/>
      <c r="H93" s="171"/>
      <c r="I93" s="171"/>
      <c r="J93" s="171"/>
      <c r="K93" s="171"/>
      <c r="L93" s="171"/>
      <c r="M93" s="171"/>
      <c r="N93" s="171"/>
      <c r="O93" s="171"/>
    </row>
    <row r="94" spans="2:15" s="160" customFormat="1" ht="10.5">
      <c r="B94" s="171"/>
      <c r="C94" s="171"/>
      <c r="D94" s="171"/>
      <c r="E94" s="171"/>
      <c r="F94" s="171"/>
      <c r="G94" s="171"/>
      <c r="H94" s="171"/>
      <c r="I94" s="171"/>
      <c r="J94" s="171"/>
      <c r="K94" s="171"/>
      <c r="L94" s="171"/>
      <c r="M94" s="171"/>
      <c r="N94" s="171"/>
      <c r="O94" s="171"/>
    </row>
    <row r="95" spans="2:15" s="160" customFormat="1" ht="10.5">
      <c r="B95" s="171"/>
      <c r="C95" s="171"/>
      <c r="D95" s="171"/>
      <c r="E95" s="171"/>
      <c r="F95" s="171"/>
      <c r="G95" s="171"/>
      <c r="H95" s="171"/>
      <c r="I95" s="171"/>
      <c r="J95" s="171"/>
      <c r="K95" s="171"/>
      <c r="L95" s="171"/>
      <c r="M95" s="171"/>
      <c r="N95" s="171"/>
      <c r="O95" s="171"/>
    </row>
    <row r="96" spans="2:15" s="160" customFormat="1" ht="10.5">
      <c r="B96" s="171"/>
      <c r="C96" s="171"/>
      <c r="D96" s="171"/>
      <c r="E96" s="171"/>
      <c r="F96" s="171"/>
      <c r="G96" s="171"/>
      <c r="H96" s="171"/>
      <c r="I96" s="171"/>
      <c r="J96" s="171"/>
      <c r="K96" s="171"/>
      <c r="L96" s="171"/>
      <c r="M96" s="171"/>
      <c r="N96" s="171"/>
      <c r="O96" s="171"/>
    </row>
    <row r="97" spans="2:15" s="160" customFormat="1" ht="10.5">
      <c r="B97" s="171"/>
      <c r="C97" s="171"/>
      <c r="D97" s="171"/>
      <c r="E97" s="171"/>
      <c r="F97" s="171"/>
      <c r="G97" s="171"/>
      <c r="H97" s="171"/>
      <c r="I97" s="171"/>
      <c r="J97" s="171"/>
      <c r="K97" s="171"/>
      <c r="L97" s="171"/>
      <c r="M97" s="171"/>
      <c r="N97" s="171"/>
      <c r="O97" s="171"/>
    </row>
    <row r="98" spans="2:15" s="160" customFormat="1" ht="10.5">
      <c r="B98" s="171"/>
      <c r="C98" s="171"/>
      <c r="D98" s="171"/>
      <c r="E98" s="171"/>
      <c r="F98" s="171"/>
      <c r="G98" s="171"/>
      <c r="H98" s="171"/>
      <c r="I98" s="171"/>
      <c r="J98" s="171"/>
      <c r="K98" s="171"/>
      <c r="L98" s="171"/>
      <c r="M98" s="171"/>
      <c r="N98" s="171"/>
      <c r="O98" s="171"/>
    </row>
    <row r="99" spans="2:15" s="160" customFormat="1" ht="10.5">
      <c r="B99" s="171"/>
      <c r="C99" s="171"/>
      <c r="D99" s="171"/>
      <c r="E99" s="171"/>
      <c r="F99" s="171"/>
      <c r="G99" s="171"/>
      <c r="H99" s="171"/>
      <c r="I99" s="171"/>
      <c r="J99" s="171"/>
      <c r="K99" s="171"/>
      <c r="L99" s="171"/>
      <c r="M99" s="171"/>
      <c r="N99" s="171"/>
      <c r="O99" s="171"/>
    </row>
    <row r="100" spans="2:15" s="160" customFormat="1" ht="10.5">
      <c r="B100" s="171"/>
      <c r="C100" s="171"/>
      <c r="D100" s="171"/>
      <c r="E100" s="171"/>
      <c r="F100" s="171"/>
      <c r="G100" s="171"/>
      <c r="H100" s="171"/>
      <c r="I100" s="171"/>
      <c r="J100" s="171"/>
      <c r="K100" s="171"/>
      <c r="L100" s="171"/>
      <c r="M100" s="171"/>
      <c r="N100" s="171"/>
      <c r="O100" s="171"/>
    </row>
    <row r="101" spans="2:15" s="160" customFormat="1" ht="10.5">
      <c r="B101" s="171"/>
      <c r="C101" s="171"/>
      <c r="D101" s="171"/>
      <c r="E101" s="171"/>
      <c r="F101" s="171"/>
      <c r="G101" s="171"/>
      <c r="H101" s="171"/>
      <c r="I101" s="171"/>
      <c r="J101" s="171"/>
      <c r="K101" s="171"/>
      <c r="L101" s="171"/>
      <c r="M101" s="171"/>
      <c r="N101" s="171"/>
      <c r="O101" s="171"/>
    </row>
    <row r="102" spans="2:15" s="160" customFormat="1" ht="10.5">
      <c r="B102" s="171"/>
      <c r="C102" s="171"/>
      <c r="D102" s="171"/>
      <c r="E102" s="171"/>
      <c r="F102" s="171"/>
      <c r="G102" s="171"/>
      <c r="H102" s="171"/>
      <c r="I102" s="171"/>
      <c r="J102" s="171"/>
      <c r="K102" s="171"/>
      <c r="L102" s="171"/>
      <c r="M102" s="171"/>
      <c r="N102" s="171"/>
      <c r="O102" s="171"/>
    </row>
    <row r="103" spans="2:15" s="160" customFormat="1" ht="10.5">
      <c r="B103" s="171"/>
      <c r="C103" s="171"/>
      <c r="D103" s="171"/>
      <c r="E103" s="171"/>
      <c r="F103" s="171"/>
      <c r="G103" s="171"/>
      <c r="H103" s="171"/>
      <c r="I103" s="171"/>
      <c r="J103" s="171"/>
      <c r="K103" s="171"/>
      <c r="L103" s="171"/>
      <c r="M103" s="171"/>
      <c r="N103" s="171"/>
      <c r="O103" s="171"/>
    </row>
    <row r="104" spans="2:15" s="160" customFormat="1" ht="10.5">
      <c r="B104" s="171"/>
      <c r="C104" s="171"/>
      <c r="D104" s="171"/>
      <c r="E104" s="171"/>
      <c r="F104" s="171"/>
      <c r="G104" s="171"/>
      <c r="H104" s="171"/>
      <c r="I104" s="171"/>
      <c r="J104" s="171"/>
      <c r="K104" s="171"/>
      <c r="L104" s="171"/>
      <c r="M104" s="171"/>
      <c r="N104" s="171"/>
      <c r="O104" s="171"/>
    </row>
    <row r="105" spans="2:15" s="160" customFormat="1" ht="10.5">
      <c r="B105" s="171"/>
      <c r="C105" s="171"/>
      <c r="D105" s="171"/>
      <c r="E105" s="171"/>
      <c r="F105" s="171"/>
      <c r="G105" s="171"/>
      <c r="H105" s="171"/>
      <c r="I105" s="171"/>
      <c r="J105" s="171"/>
      <c r="K105" s="171"/>
      <c r="L105" s="171"/>
      <c r="M105" s="171"/>
      <c r="N105" s="171"/>
      <c r="O105" s="171"/>
    </row>
    <row r="106" spans="2:15" s="160" customFormat="1" ht="10.5">
      <c r="B106" s="171"/>
      <c r="C106" s="171"/>
      <c r="D106" s="171"/>
      <c r="E106" s="171"/>
      <c r="F106" s="171"/>
      <c r="G106" s="171"/>
      <c r="H106" s="171"/>
      <c r="I106" s="171"/>
      <c r="J106" s="171"/>
      <c r="K106" s="171"/>
      <c r="L106" s="171"/>
      <c r="M106" s="171"/>
      <c r="N106" s="171"/>
      <c r="O106" s="171"/>
    </row>
    <row r="107" spans="2:15" s="160" customFormat="1" ht="10.5">
      <c r="B107" s="171"/>
      <c r="C107" s="171"/>
      <c r="D107" s="171"/>
      <c r="E107" s="171"/>
      <c r="F107" s="171"/>
      <c r="G107" s="171"/>
      <c r="H107" s="171"/>
      <c r="I107" s="171"/>
      <c r="J107" s="171"/>
      <c r="K107" s="171"/>
      <c r="L107" s="171"/>
      <c r="M107" s="171"/>
      <c r="N107" s="171"/>
      <c r="O107" s="171"/>
    </row>
    <row r="108" spans="2:15" s="160" customFormat="1" ht="10.5">
      <c r="B108" s="171"/>
      <c r="C108" s="171"/>
      <c r="D108" s="171"/>
      <c r="E108" s="171"/>
      <c r="F108" s="171"/>
      <c r="G108" s="171"/>
      <c r="H108" s="171"/>
      <c r="I108" s="171"/>
      <c r="J108" s="171"/>
      <c r="K108" s="171"/>
      <c r="L108" s="171"/>
      <c r="M108" s="171"/>
      <c r="N108" s="171"/>
      <c r="O108" s="171"/>
    </row>
    <row r="109" spans="2:15" s="160" customFormat="1" ht="10.5">
      <c r="B109" s="171"/>
      <c r="C109" s="171"/>
      <c r="D109" s="171"/>
      <c r="E109" s="171"/>
      <c r="F109" s="171"/>
      <c r="G109" s="171"/>
      <c r="H109" s="171"/>
      <c r="I109" s="171"/>
      <c r="J109" s="171"/>
      <c r="K109" s="171"/>
      <c r="L109" s="171"/>
      <c r="M109" s="171"/>
      <c r="N109" s="171"/>
      <c r="O109" s="171"/>
    </row>
    <row r="110" spans="2:15" s="160" customFormat="1" ht="10.5">
      <c r="B110" s="171"/>
      <c r="C110" s="171"/>
      <c r="D110" s="171"/>
      <c r="E110" s="171"/>
      <c r="F110" s="171"/>
      <c r="G110" s="171"/>
      <c r="H110" s="171"/>
      <c r="I110" s="171"/>
      <c r="J110" s="171"/>
      <c r="K110" s="171"/>
      <c r="L110" s="171"/>
      <c r="M110" s="171"/>
      <c r="N110" s="171"/>
      <c r="O110" s="171"/>
    </row>
    <row r="111" spans="2:15" s="160" customFormat="1" ht="10.5">
      <c r="B111" s="171"/>
      <c r="C111" s="171"/>
      <c r="D111" s="171"/>
      <c r="E111" s="171"/>
      <c r="F111" s="171"/>
      <c r="G111" s="171"/>
      <c r="H111" s="171"/>
      <c r="I111" s="171"/>
      <c r="J111" s="171"/>
      <c r="K111" s="171"/>
      <c r="L111" s="171"/>
      <c r="M111" s="171"/>
      <c r="N111" s="171"/>
      <c r="O111" s="171"/>
    </row>
  </sheetData>
  <mergeCells count="39">
    <mergeCell ref="E36:H36"/>
    <mergeCell ref="E37:H37"/>
    <mergeCell ref="A1:O1"/>
    <mergeCell ref="A9:A11"/>
    <mergeCell ref="B9:B11"/>
    <mergeCell ref="J9:J11"/>
    <mergeCell ref="L9:L11"/>
    <mergeCell ref="E32:H32"/>
    <mergeCell ref="E33:H33"/>
    <mergeCell ref="D24:I24"/>
    <mergeCell ref="E27:H27"/>
    <mergeCell ref="E16:H16"/>
    <mergeCell ref="E35:H35"/>
    <mergeCell ref="E28:H28"/>
    <mergeCell ref="E29:H29"/>
    <mergeCell ref="E30:H30"/>
    <mergeCell ref="E31:H31"/>
    <mergeCell ref="E34:H34"/>
    <mergeCell ref="E14:H14"/>
    <mergeCell ref="L24:M24"/>
    <mergeCell ref="L25:M25"/>
    <mergeCell ref="E15:H15"/>
    <mergeCell ref="E17:H17"/>
    <mergeCell ref="E19:H19"/>
    <mergeCell ref="E20:H20"/>
    <mergeCell ref="E18:H18"/>
    <mergeCell ref="E21:H21"/>
    <mergeCell ref="E22:H22"/>
    <mergeCell ref="E11:H11"/>
    <mergeCell ref="E12:H12"/>
    <mergeCell ref="L26:M26"/>
    <mergeCell ref="C9:D9"/>
    <mergeCell ref="C10:D10"/>
    <mergeCell ref="E9:H9"/>
    <mergeCell ref="E10:H10"/>
    <mergeCell ref="D25:I25"/>
    <mergeCell ref="D26:I26"/>
    <mergeCell ref="E13:H13"/>
    <mergeCell ref="A23:L23"/>
  </mergeCells>
  <phoneticPr fontId="0" type="noConversion"/>
  <printOptions horizontalCentered="1"/>
  <pageMargins left="0.39370078740157483" right="0.39370078740157483" top="1.7716535433070868" bottom="0.98425196850393704" header="0" footer="0"/>
  <pageSetup paperSize="9" scale="84"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dimension ref="A1:O34"/>
  <sheetViews>
    <sheetView workbookViewId="0">
      <selection activeCell="I17" sqref="I17"/>
    </sheetView>
  </sheetViews>
  <sheetFormatPr baseColWidth="10" defaultRowHeight="12.75"/>
  <cols>
    <col min="1" max="1" width="7.5" customWidth="1"/>
    <col min="2" max="2" width="16.625" customWidth="1"/>
    <col min="3" max="3" width="12.5" style="111" customWidth="1"/>
    <col min="4" max="4" width="12" style="111" customWidth="1"/>
    <col min="5" max="5" width="3.125" style="111" customWidth="1"/>
    <col min="6" max="6" width="3" style="111" customWidth="1"/>
    <col min="7" max="7" width="3.125" style="111" customWidth="1"/>
    <col min="8" max="8" width="3.25" style="111" customWidth="1"/>
    <col min="9" max="9" width="14.375" style="111" bestFit="1" customWidth="1"/>
    <col min="10" max="10" width="12.875" style="111" customWidth="1"/>
    <col min="11" max="11" width="12.5" style="111" customWidth="1"/>
  </cols>
  <sheetData>
    <row r="1" spans="1:15" ht="15">
      <c r="A1" s="359" t="s">
        <v>0</v>
      </c>
      <c r="B1" s="360"/>
      <c r="C1" s="360"/>
      <c r="D1" s="360"/>
      <c r="E1" s="360"/>
      <c r="F1" s="360"/>
      <c r="G1" s="360"/>
      <c r="H1" s="360"/>
      <c r="I1" s="360"/>
      <c r="J1" s="360"/>
      <c r="K1" s="360"/>
      <c r="L1" s="360"/>
      <c r="M1" s="1"/>
      <c r="N1" s="1"/>
      <c r="O1" s="1"/>
    </row>
    <row r="3" spans="1:15">
      <c r="A3" s="2" t="s">
        <v>83</v>
      </c>
    </row>
    <row r="5" spans="1:15">
      <c r="A5" t="s">
        <v>139</v>
      </c>
      <c r="K5" s="111" t="s">
        <v>2</v>
      </c>
      <c r="L5" s="46" t="s">
        <v>138</v>
      </c>
    </row>
    <row r="7" spans="1:15">
      <c r="A7" t="s">
        <v>3</v>
      </c>
      <c r="B7" s="3">
        <v>2020</v>
      </c>
      <c r="D7" s="111" t="s">
        <v>4</v>
      </c>
      <c r="E7" s="122"/>
      <c r="F7" s="122"/>
      <c r="G7" s="122"/>
      <c r="H7" s="122" t="s">
        <v>63</v>
      </c>
    </row>
    <row r="8" spans="1:15" ht="13.5" thickBot="1"/>
    <row r="9" spans="1:15" s="8" customFormat="1" ht="10.5">
      <c r="A9" s="8" t="s">
        <v>84</v>
      </c>
      <c r="B9" s="367" t="s">
        <v>5</v>
      </c>
      <c r="C9" s="112" t="s">
        <v>9</v>
      </c>
      <c r="D9" s="112" t="s">
        <v>10</v>
      </c>
      <c r="E9" s="364" t="s">
        <v>85</v>
      </c>
      <c r="F9" s="364"/>
      <c r="G9" s="364"/>
      <c r="H9" s="364"/>
      <c r="I9" s="112" t="s">
        <v>86</v>
      </c>
      <c r="J9" s="112" t="s">
        <v>87</v>
      </c>
      <c r="K9" s="119" t="s">
        <v>88</v>
      </c>
    </row>
    <row r="10" spans="1:15" s="5" customFormat="1" ht="10.5">
      <c r="B10" s="368"/>
      <c r="C10" s="113" t="s">
        <v>89</v>
      </c>
      <c r="D10" s="117" t="s">
        <v>90</v>
      </c>
      <c r="E10" s="365" t="s">
        <v>91</v>
      </c>
      <c r="F10" s="365"/>
      <c r="G10" s="365"/>
      <c r="H10" s="365"/>
      <c r="I10" s="113" t="s">
        <v>81</v>
      </c>
      <c r="J10" s="113" t="s">
        <v>92</v>
      </c>
      <c r="K10" s="120" t="s">
        <v>93</v>
      </c>
    </row>
    <row r="11" spans="1:15" s="5" customFormat="1" ht="11.25" thickBot="1">
      <c r="B11" s="369"/>
      <c r="C11" s="114" t="s">
        <v>90</v>
      </c>
      <c r="D11" s="118"/>
      <c r="E11" s="366" t="s">
        <v>41</v>
      </c>
      <c r="F11" s="366"/>
      <c r="G11" s="366"/>
      <c r="H11" s="366"/>
      <c r="I11" s="114" t="s">
        <v>41</v>
      </c>
      <c r="J11" s="114" t="s">
        <v>90</v>
      </c>
      <c r="K11" s="121" t="s">
        <v>90</v>
      </c>
    </row>
    <row r="12" spans="1:15">
      <c r="B12" s="172"/>
      <c r="C12" s="176"/>
      <c r="D12" s="180"/>
      <c r="E12" s="361"/>
      <c r="F12" s="362"/>
      <c r="G12" s="362"/>
      <c r="H12" s="363"/>
      <c r="I12" s="180"/>
      <c r="J12" s="176"/>
      <c r="K12" s="185"/>
    </row>
    <row r="13" spans="1:15">
      <c r="B13" s="173" t="s">
        <v>105</v>
      </c>
      <c r="C13" s="177">
        <v>241515648.41</v>
      </c>
      <c r="D13" s="177">
        <f>+C13</f>
        <v>241515648.41</v>
      </c>
      <c r="E13" s="349">
        <f>+D13</f>
        <v>241515648.41</v>
      </c>
      <c r="F13" s="350"/>
      <c r="G13" s="350"/>
      <c r="H13" s="351"/>
      <c r="I13" s="181">
        <v>266727571.16999999</v>
      </c>
      <c r="J13" s="178">
        <f>+D13-E13</f>
        <v>0</v>
      </c>
      <c r="K13" s="186">
        <f t="shared" ref="K13:K18" si="0">+E13-I13</f>
        <v>-25211922.75999999</v>
      </c>
    </row>
    <row r="14" spans="1:15">
      <c r="B14" s="173" t="s">
        <v>104</v>
      </c>
      <c r="C14" s="177">
        <v>1830848.03</v>
      </c>
      <c r="D14" s="177">
        <f t="shared" ref="D14:E18" si="1">+C14</f>
        <v>1830848.03</v>
      </c>
      <c r="E14" s="349">
        <f t="shared" si="1"/>
        <v>1830848.03</v>
      </c>
      <c r="F14" s="350"/>
      <c r="G14" s="350"/>
      <c r="H14" s="351"/>
      <c r="I14" s="181">
        <v>1830848.03</v>
      </c>
      <c r="J14" s="178">
        <f>+D14-E14</f>
        <v>0</v>
      </c>
      <c r="K14" s="186">
        <f t="shared" si="0"/>
        <v>0</v>
      </c>
    </row>
    <row r="15" spans="1:15">
      <c r="B15" s="173" t="s">
        <v>106</v>
      </c>
      <c r="C15" s="177">
        <v>15939143.58</v>
      </c>
      <c r="D15" s="177">
        <v>15948116.800000001</v>
      </c>
      <c r="E15" s="349">
        <f t="shared" ref="E15:E18" si="2">+D15</f>
        <v>15948116.800000001</v>
      </c>
      <c r="F15" s="350"/>
      <c r="G15" s="350"/>
      <c r="H15" s="351"/>
      <c r="I15" s="181">
        <v>14592916.800000001</v>
      </c>
      <c r="J15" s="178">
        <f>+D15-E15</f>
        <v>0</v>
      </c>
      <c r="K15" s="186">
        <f t="shared" si="0"/>
        <v>1355200</v>
      </c>
    </row>
    <row r="16" spans="1:15">
      <c r="B16" s="173" t="s">
        <v>107</v>
      </c>
      <c r="C16" s="177">
        <v>3450585.72</v>
      </c>
      <c r="D16" s="177">
        <f t="shared" si="1"/>
        <v>3450585.72</v>
      </c>
      <c r="E16" s="349">
        <f t="shared" si="2"/>
        <v>3450585.72</v>
      </c>
      <c r="F16" s="350"/>
      <c r="G16" s="350"/>
      <c r="H16" s="351"/>
      <c r="I16" s="181">
        <v>162220</v>
      </c>
      <c r="J16" s="178">
        <f>+D16-E16</f>
        <v>0</v>
      </c>
      <c r="K16" s="186">
        <f t="shared" si="0"/>
        <v>3288365.72</v>
      </c>
    </row>
    <row r="17" spans="1:11">
      <c r="B17" s="173" t="s">
        <v>142</v>
      </c>
      <c r="C17" s="178">
        <v>0</v>
      </c>
      <c r="D17" s="177">
        <f t="shared" si="1"/>
        <v>0</v>
      </c>
      <c r="E17" s="349">
        <f t="shared" si="2"/>
        <v>0</v>
      </c>
      <c r="F17" s="350"/>
      <c r="G17" s="350"/>
      <c r="H17" s="351"/>
      <c r="I17" s="181">
        <v>0</v>
      </c>
      <c r="J17" s="178">
        <f>+D17-E17</f>
        <v>0</v>
      </c>
      <c r="K17" s="186">
        <f t="shared" si="0"/>
        <v>0</v>
      </c>
    </row>
    <row r="18" spans="1:11">
      <c r="B18" s="173" t="s">
        <v>109</v>
      </c>
      <c r="C18" s="178">
        <v>0</v>
      </c>
      <c r="D18" s="177">
        <f t="shared" si="1"/>
        <v>0</v>
      </c>
      <c r="E18" s="349">
        <f t="shared" si="2"/>
        <v>0</v>
      </c>
      <c r="F18" s="350"/>
      <c r="G18" s="350"/>
      <c r="H18" s="351"/>
      <c r="I18" s="178">
        <v>0</v>
      </c>
      <c r="J18" s="178">
        <f>D18-E18</f>
        <v>0</v>
      </c>
      <c r="K18" s="186">
        <f t="shared" si="0"/>
        <v>0</v>
      </c>
    </row>
    <row r="19" spans="1:11" ht="13.5" thickBot="1">
      <c r="B19" s="174"/>
      <c r="C19" s="178"/>
      <c r="D19" s="178"/>
      <c r="E19" s="226"/>
      <c r="F19" s="227"/>
      <c r="G19" s="227"/>
      <c r="H19" s="228"/>
      <c r="J19" s="178"/>
      <c r="K19" s="186"/>
    </row>
    <row r="20" spans="1:11">
      <c r="B20" s="188" t="s">
        <v>26</v>
      </c>
      <c r="C20" s="189">
        <f>SUM(C13:C19)</f>
        <v>262736225.74000001</v>
      </c>
      <c r="D20" s="190">
        <f>SUM(D13:D18)</f>
        <v>262745198.96000001</v>
      </c>
      <c r="E20" s="356">
        <f>SUM(E13:E19)</f>
        <v>262745198.96000001</v>
      </c>
      <c r="F20" s="357"/>
      <c r="G20" s="357"/>
      <c r="H20" s="358"/>
      <c r="I20" s="190">
        <f>SUM(I13:I18)</f>
        <v>283313556</v>
      </c>
      <c r="J20" s="189">
        <f>SUM(J13:J19)</f>
        <v>0</v>
      </c>
      <c r="K20" s="191">
        <f>SUM(K13:K19)</f>
        <v>-20568357.039999992</v>
      </c>
    </row>
    <row r="21" spans="1:11" ht="13.5" thickBot="1">
      <c r="B21" s="175"/>
      <c r="C21" s="179"/>
      <c r="D21" s="182"/>
      <c r="E21" s="183"/>
      <c r="F21" s="152"/>
      <c r="G21" s="152"/>
      <c r="H21" s="184"/>
      <c r="I21" s="182"/>
      <c r="J21" s="179"/>
      <c r="K21" s="187"/>
    </row>
    <row r="22" spans="1:11">
      <c r="C22" s="115">
        <f>+'anexo 2 '!I20-2234851.18-'Anexo 2 Bis'!C20</f>
        <v>596730467.86000001</v>
      </c>
      <c r="D22" s="115">
        <f>+'anexo 2 '!J20-1928773.4-'Anexo 2 Bis'!D20</f>
        <v>597027572.41999996</v>
      </c>
      <c r="E22" s="354">
        <f>+'anexo 2 '!K20-'Anexo 2 Bis'!E20:H20-1928773.4</f>
        <v>597027572.41999996</v>
      </c>
      <c r="F22" s="354"/>
      <c r="G22" s="354"/>
      <c r="H22" s="354"/>
      <c r="I22" s="115">
        <f>+'anexo 2 '!L20-1872802.41-'Anexo 2 Bis'!I20</f>
        <v>571871620.64999998</v>
      </c>
      <c r="J22" s="115"/>
      <c r="K22" s="115">
        <f>+'anexo 2 '!O20-55970.99-'Anexo 2 Bis'!K20</f>
        <v>25155951.769999992</v>
      </c>
    </row>
    <row r="23" spans="1:11">
      <c r="E23" s="355"/>
      <c r="F23" s="355"/>
      <c r="G23" s="355"/>
      <c r="H23" s="355"/>
    </row>
    <row r="24" spans="1:11" s="40" customFormat="1" ht="21" customHeight="1">
      <c r="A24" s="38"/>
      <c r="B24" s="39"/>
      <c r="C24" s="116"/>
      <c r="D24" s="352"/>
      <c r="E24" s="352"/>
      <c r="F24" s="352"/>
      <c r="G24" s="352"/>
      <c r="H24" s="325"/>
      <c r="I24" s="325"/>
      <c r="J24" s="353"/>
      <c r="K24" s="323"/>
    </row>
    <row r="25" spans="1:11" s="40" customFormat="1" ht="9" customHeight="1">
      <c r="A25" s="38"/>
      <c r="B25" s="41"/>
      <c r="C25" s="116"/>
      <c r="D25" s="324"/>
      <c r="E25" s="324"/>
      <c r="F25" s="324"/>
      <c r="G25" s="324"/>
      <c r="H25" s="325"/>
      <c r="I25" s="325"/>
      <c r="J25" s="322"/>
      <c r="K25" s="323"/>
    </row>
    <row r="26" spans="1:11" s="40" customFormat="1" ht="9.75" customHeight="1">
      <c r="A26" s="38"/>
      <c r="B26" s="41"/>
      <c r="C26" s="116"/>
      <c r="D26" s="324"/>
      <c r="E26" s="324"/>
      <c r="F26" s="324"/>
      <c r="G26" s="324"/>
      <c r="H26" s="325"/>
      <c r="I26" s="325"/>
      <c r="J26" s="322"/>
      <c r="K26" s="323"/>
    </row>
    <row r="34" spans="3:3">
      <c r="C34" s="116"/>
    </row>
  </sheetData>
  <mergeCells count="21">
    <mergeCell ref="E16:H16"/>
    <mergeCell ref="E18:H18"/>
    <mergeCell ref="E14:H14"/>
    <mergeCell ref="E15:H15"/>
    <mergeCell ref="A1:L1"/>
    <mergeCell ref="E12:H12"/>
    <mergeCell ref="E13:H13"/>
    <mergeCell ref="E9:H9"/>
    <mergeCell ref="E10:H10"/>
    <mergeCell ref="E11:H11"/>
    <mergeCell ref="B9:B11"/>
    <mergeCell ref="D26:I26"/>
    <mergeCell ref="J26:K26"/>
    <mergeCell ref="E17:H17"/>
    <mergeCell ref="D24:I24"/>
    <mergeCell ref="J24:K24"/>
    <mergeCell ref="D25:I25"/>
    <mergeCell ref="J25:K25"/>
    <mergeCell ref="E22:H22"/>
    <mergeCell ref="E23:H23"/>
    <mergeCell ref="E20:H20"/>
  </mergeCells>
  <phoneticPr fontId="0" type="noConversion"/>
  <printOptions horizontalCentered="1"/>
  <pageMargins left="1.3779527559055118" right="0.75" top="1.7716535433070868" bottom="1" header="0" footer="0"/>
  <pageSetup paperSize="9" scale="87" orientation="landscape" horizontalDpi="4294967294" r:id="rId1"/>
  <headerFooter alignWithMargins="0"/>
</worksheet>
</file>

<file path=xl/worksheets/sheet4.xml><?xml version="1.0" encoding="utf-8"?>
<worksheet xmlns="http://schemas.openxmlformats.org/spreadsheetml/2006/main" xmlns:r="http://schemas.openxmlformats.org/officeDocument/2006/relationships">
  <dimension ref="A1:O31"/>
  <sheetViews>
    <sheetView topLeftCell="B1" zoomScale="75" workbookViewId="0">
      <selection sqref="A1:L29"/>
    </sheetView>
  </sheetViews>
  <sheetFormatPr baseColWidth="10" defaultRowHeight="12.75"/>
  <cols>
    <col min="3" max="3" width="12.25" customWidth="1"/>
    <col min="5" max="8" width="3.125" customWidth="1"/>
    <col min="9" max="9" width="13.5" customWidth="1"/>
    <col min="12" max="12" width="12.125" customWidth="1"/>
  </cols>
  <sheetData>
    <row r="1" spans="1:15" ht="15">
      <c r="A1" s="359" t="s">
        <v>0</v>
      </c>
      <c r="B1" s="360"/>
      <c r="C1" s="360"/>
      <c r="D1" s="360"/>
      <c r="E1" s="360"/>
      <c r="F1" s="360"/>
      <c r="G1" s="360"/>
      <c r="H1" s="360"/>
      <c r="I1" s="360"/>
      <c r="J1" s="360"/>
      <c r="K1" s="360"/>
      <c r="L1" s="360"/>
      <c r="M1" s="1"/>
      <c r="N1" s="1"/>
      <c r="O1" s="1"/>
    </row>
    <row r="3" spans="1:15">
      <c r="A3" s="2" t="s">
        <v>72</v>
      </c>
    </row>
    <row r="4" spans="1:15">
      <c r="B4" s="2" t="s">
        <v>73</v>
      </c>
    </row>
    <row r="5" spans="1:15">
      <c r="A5" t="s">
        <v>143</v>
      </c>
      <c r="K5" t="s">
        <v>2</v>
      </c>
      <c r="L5" s="46" t="s">
        <v>138</v>
      </c>
    </row>
    <row r="7" spans="1:15">
      <c r="A7" t="s">
        <v>3</v>
      </c>
      <c r="B7" s="3">
        <v>2020</v>
      </c>
      <c r="D7" t="s">
        <v>4</v>
      </c>
      <c r="E7" s="48"/>
      <c r="F7" s="48"/>
      <c r="G7" s="48"/>
      <c r="H7" s="48" t="s">
        <v>63</v>
      </c>
    </row>
    <row r="8" spans="1:15" ht="13.5" thickBot="1"/>
    <row r="9" spans="1:15" s="5" customFormat="1" ht="10.5">
      <c r="B9" s="380" t="s">
        <v>5</v>
      </c>
      <c r="C9" s="370" t="s">
        <v>74</v>
      </c>
      <c r="D9" s="370" t="s">
        <v>75</v>
      </c>
      <c r="E9" s="370"/>
      <c r="F9" s="370"/>
      <c r="G9" s="370"/>
      <c r="H9" s="370"/>
      <c r="I9" s="370" t="s">
        <v>76</v>
      </c>
      <c r="J9" s="4" t="s">
        <v>77</v>
      </c>
      <c r="K9" s="370" t="s">
        <v>78</v>
      </c>
      <c r="L9" s="42" t="s">
        <v>79</v>
      </c>
    </row>
    <row r="10" spans="1:15" s="5" customFormat="1" ht="10.5">
      <c r="B10" s="381"/>
      <c r="C10" s="371"/>
      <c r="D10" s="378" t="s">
        <v>16</v>
      </c>
      <c r="E10" s="378"/>
      <c r="F10" s="378"/>
      <c r="G10" s="378"/>
      <c r="H10" s="378"/>
      <c r="I10" s="371"/>
      <c r="J10" s="6" t="s">
        <v>80</v>
      </c>
      <c r="K10" s="371"/>
      <c r="L10" s="43" t="s">
        <v>81</v>
      </c>
    </row>
    <row r="11" spans="1:15" s="5" customFormat="1" ht="10.5">
      <c r="B11" s="381"/>
      <c r="C11" s="371"/>
      <c r="D11" s="371" t="s">
        <v>23</v>
      </c>
      <c r="E11" s="371" t="s">
        <v>24</v>
      </c>
      <c r="F11" s="371"/>
      <c r="G11" s="371"/>
      <c r="H11" s="371"/>
      <c r="I11" s="371"/>
      <c r="J11" s="6" t="s">
        <v>82</v>
      </c>
      <c r="K11" s="371"/>
      <c r="L11" s="43" t="s">
        <v>41</v>
      </c>
    </row>
    <row r="12" spans="1:15" s="5" customFormat="1" ht="11.25" thickBot="1">
      <c r="B12" s="382"/>
      <c r="C12" s="372"/>
      <c r="D12" s="372"/>
      <c r="E12" s="372"/>
      <c r="F12" s="372"/>
      <c r="G12" s="372"/>
      <c r="H12" s="372"/>
      <c r="I12" s="372"/>
      <c r="J12" s="7" t="s">
        <v>41</v>
      </c>
      <c r="K12" s="372"/>
      <c r="L12" s="44"/>
    </row>
    <row r="13" spans="1:15" s="5" customFormat="1" ht="10.5">
      <c r="B13" s="56"/>
      <c r="C13" s="57"/>
      <c r="D13" s="57"/>
      <c r="E13" s="377"/>
      <c r="F13" s="377"/>
      <c r="G13" s="377"/>
      <c r="H13" s="377"/>
      <c r="I13" s="57"/>
      <c r="J13" s="57"/>
      <c r="K13" s="57"/>
      <c r="L13" s="58"/>
    </row>
    <row r="14" spans="1:15" s="5" customFormat="1" ht="10.5">
      <c r="B14" s="59"/>
      <c r="C14" s="60"/>
      <c r="D14" s="60"/>
      <c r="E14" s="373"/>
      <c r="F14" s="373"/>
      <c r="G14" s="373"/>
      <c r="H14" s="373"/>
      <c r="I14" s="60"/>
      <c r="J14" s="60"/>
      <c r="K14" s="60"/>
      <c r="L14" s="61"/>
    </row>
    <row r="15" spans="1:15" s="5" customFormat="1" ht="10.5">
      <c r="B15" s="59"/>
      <c r="C15" s="60"/>
      <c r="D15" s="60"/>
      <c r="E15" s="373"/>
      <c r="F15" s="373"/>
      <c r="G15" s="373"/>
      <c r="H15" s="373"/>
      <c r="I15" s="60"/>
      <c r="J15" s="60"/>
      <c r="K15" s="60"/>
      <c r="L15" s="61"/>
    </row>
    <row r="16" spans="1:15" s="5" customFormat="1" ht="10.5">
      <c r="B16" s="59"/>
      <c r="C16" s="60"/>
      <c r="D16" s="60"/>
      <c r="E16" s="373"/>
      <c r="F16" s="373"/>
      <c r="G16" s="373"/>
      <c r="H16" s="373"/>
      <c r="I16" s="60"/>
      <c r="J16" s="60"/>
      <c r="K16" s="60"/>
      <c r="L16" s="61"/>
    </row>
    <row r="17" spans="1:12" s="5" customFormat="1" ht="10.5">
      <c r="B17" s="59"/>
      <c r="C17" s="60"/>
      <c r="D17" s="60"/>
      <c r="E17" s="373"/>
      <c r="F17" s="373"/>
      <c r="G17" s="373"/>
      <c r="H17" s="373"/>
      <c r="I17" s="60"/>
      <c r="J17" s="60"/>
      <c r="K17" s="60"/>
      <c r="L17" s="61"/>
    </row>
    <row r="18" spans="1:12" s="5" customFormat="1" ht="10.5">
      <c r="B18" s="59"/>
      <c r="C18" s="60"/>
      <c r="D18" s="374" t="s">
        <v>94</v>
      </c>
      <c r="E18" s="375"/>
      <c r="F18" s="375"/>
      <c r="G18" s="375"/>
      <c r="H18" s="375"/>
      <c r="I18" s="376"/>
      <c r="J18" s="60"/>
      <c r="K18" s="60"/>
      <c r="L18" s="61"/>
    </row>
    <row r="19" spans="1:12" s="5" customFormat="1" ht="10.5">
      <c r="B19" s="59"/>
      <c r="C19" s="60"/>
      <c r="D19" s="60"/>
      <c r="E19" s="373"/>
      <c r="F19" s="373"/>
      <c r="G19" s="373"/>
      <c r="H19" s="373"/>
      <c r="I19" s="60"/>
      <c r="J19" s="60"/>
      <c r="K19" s="60"/>
      <c r="L19" s="61"/>
    </row>
    <row r="20" spans="1:12" s="5" customFormat="1" ht="10.5">
      <c r="B20" s="59"/>
      <c r="C20" s="60"/>
      <c r="D20" s="60"/>
      <c r="E20" s="373"/>
      <c r="F20" s="373"/>
      <c r="G20" s="373"/>
      <c r="H20" s="373"/>
      <c r="I20" s="60"/>
      <c r="J20" s="60"/>
      <c r="K20" s="60"/>
      <c r="L20" s="61"/>
    </row>
    <row r="21" spans="1:12" s="5" customFormat="1" ht="10.5">
      <c r="B21" s="59"/>
      <c r="C21" s="60"/>
      <c r="D21" s="60"/>
      <c r="E21" s="373"/>
      <c r="F21" s="373"/>
      <c r="G21" s="373"/>
      <c r="H21" s="373"/>
      <c r="I21" s="60"/>
      <c r="J21" s="60"/>
      <c r="K21" s="60"/>
      <c r="L21" s="61"/>
    </row>
    <row r="22" spans="1:12" s="5" customFormat="1" ht="10.5">
      <c r="B22" s="59"/>
      <c r="C22" s="60"/>
      <c r="D22" s="60"/>
      <c r="E22" s="373"/>
      <c r="F22" s="373"/>
      <c r="G22" s="373"/>
      <c r="H22" s="373"/>
      <c r="I22" s="60"/>
      <c r="J22" s="60"/>
      <c r="K22" s="60"/>
      <c r="L22" s="61"/>
    </row>
    <row r="23" spans="1:12" s="5" customFormat="1" ht="10.5">
      <c r="B23" s="59"/>
      <c r="C23" s="60"/>
      <c r="D23" s="60"/>
      <c r="E23" s="373"/>
      <c r="F23" s="373"/>
      <c r="G23" s="373"/>
      <c r="H23" s="373"/>
      <c r="I23" s="60"/>
      <c r="J23" s="60"/>
      <c r="K23" s="60"/>
      <c r="L23" s="61"/>
    </row>
    <row r="24" spans="1:12" s="5" customFormat="1" ht="10.5">
      <c r="B24" s="59"/>
      <c r="C24" s="60"/>
      <c r="D24" s="60"/>
      <c r="E24" s="373"/>
      <c r="F24" s="373"/>
      <c r="G24" s="373"/>
      <c r="H24" s="373"/>
      <c r="I24" s="60"/>
      <c r="J24" s="60"/>
      <c r="K24" s="60"/>
      <c r="L24" s="61"/>
    </row>
    <row r="25" spans="1:12" s="5" customFormat="1" ht="10.5">
      <c r="B25" s="59"/>
      <c r="C25" s="60"/>
      <c r="D25" s="60"/>
      <c r="E25" s="373"/>
      <c r="F25" s="373"/>
      <c r="G25" s="373"/>
      <c r="H25" s="373"/>
      <c r="I25" s="60"/>
      <c r="J25" s="60"/>
      <c r="K25" s="60"/>
      <c r="L25" s="61"/>
    </row>
    <row r="26" spans="1:12" s="5" customFormat="1" ht="10.5">
      <c r="B26" s="62"/>
      <c r="C26" s="63"/>
      <c r="D26" s="63"/>
      <c r="E26" s="379"/>
      <c r="F26" s="379"/>
      <c r="G26" s="379"/>
      <c r="H26" s="379"/>
      <c r="I26" s="63"/>
      <c r="J26" s="63"/>
      <c r="K26" s="63"/>
      <c r="L26" s="64">
        <v>0</v>
      </c>
    </row>
    <row r="27" spans="1:12" s="5" customFormat="1" ht="11.25" thickBot="1">
      <c r="B27" s="65"/>
      <c r="C27" s="45"/>
      <c r="D27" s="45"/>
      <c r="E27" s="45"/>
      <c r="F27" s="45"/>
      <c r="G27" s="45"/>
      <c r="H27" s="45"/>
      <c r="I27" s="45"/>
      <c r="J27" s="45"/>
      <c r="K27" s="45"/>
      <c r="L27" s="66"/>
    </row>
    <row r="28" spans="1:12" s="5" customFormat="1" ht="10.5"/>
    <row r="29" spans="1:12" s="40" customFormat="1" ht="21" customHeight="1">
      <c r="A29" s="38"/>
      <c r="B29" s="39"/>
      <c r="D29" s="352"/>
      <c r="E29" s="352"/>
      <c r="F29" s="352"/>
      <c r="G29" s="352"/>
      <c r="H29" s="325"/>
      <c r="I29" s="325"/>
      <c r="J29" s="352"/>
      <c r="K29" s="325"/>
    </row>
    <row r="30" spans="1:12" s="40" customFormat="1" ht="9" customHeight="1">
      <c r="A30" s="38"/>
      <c r="B30" s="41"/>
      <c r="D30" s="324"/>
      <c r="E30" s="324"/>
      <c r="F30" s="324"/>
      <c r="G30" s="324"/>
      <c r="H30" s="325"/>
      <c r="I30" s="325"/>
      <c r="J30" s="324"/>
      <c r="K30" s="325"/>
    </row>
    <row r="31" spans="1:12" s="40" customFormat="1" ht="9.75" customHeight="1">
      <c r="A31" s="38"/>
      <c r="B31" s="41"/>
      <c r="D31" s="324"/>
      <c r="E31" s="324"/>
      <c r="F31" s="324"/>
      <c r="G31" s="324"/>
      <c r="H31" s="325"/>
      <c r="I31" s="325"/>
      <c r="J31" s="324"/>
      <c r="K31" s="325"/>
    </row>
  </sheetData>
  <mergeCells count="29">
    <mergeCell ref="A1:L1"/>
    <mergeCell ref="D29:I29"/>
    <mergeCell ref="J29:K29"/>
    <mergeCell ref="E13:H13"/>
    <mergeCell ref="E14:H14"/>
    <mergeCell ref="E15:H15"/>
    <mergeCell ref="D9:H9"/>
    <mergeCell ref="D10:H10"/>
    <mergeCell ref="E23:H23"/>
    <mergeCell ref="E16:H16"/>
    <mergeCell ref="E25:H25"/>
    <mergeCell ref="E26:H26"/>
    <mergeCell ref="B9:B12"/>
    <mergeCell ref="C9:C12"/>
    <mergeCell ref="D11:D12"/>
    <mergeCell ref="E11:H12"/>
    <mergeCell ref="D30:I30"/>
    <mergeCell ref="J30:K30"/>
    <mergeCell ref="D31:I31"/>
    <mergeCell ref="J31:K31"/>
    <mergeCell ref="I9:I12"/>
    <mergeCell ref="K9:K12"/>
    <mergeCell ref="E17:H17"/>
    <mergeCell ref="E19:H19"/>
    <mergeCell ref="D18:I18"/>
    <mergeCell ref="E24:H24"/>
    <mergeCell ref="E20:H20"/>
    <mergeCell ref="E21:H21"/>
    <mergeCell ref="E22:H22"/>
  </mergeCells>
  <phoneticPr fontId="0" type="noConversion"/>
  <printOptions horizontalCentered="1"/>
  <pageMargins left="1.1811023622047245" right="0.75" top="1.7716535433070868" bottom="1" header="0" footer="0"/>
  <pageSetup paperSize="9" orientation="landscape" horizontalDpi="4294967294" r:id="rId1"/>
  <headerFooter alignWithMargins="0"/>
</worksheet>
</file>

<file path=xl/worksheets/sheet5.xml><?xml version="1.0" encoding="utf-8"?>
<worksheet xmlns="http://schemas.openxmlformats.org/spreadsheetml/2006/main" xmlns:r="http://schemas.openxmlformats.org/officeDocument/2006/relationships">
  <dimension ref="A1:P32"/>
  <sheetViews>
    <sheetView zoomScale="75" workbookViewId="0">
      <selection activeCell="A29" sqref="A29:L29"/>
    </sheetView>
  </sheetViews>
  <sheetFormatPr baseColWidth="10" defaultColWidth="10" defaultRowHeight="12.75"/>
  <cols>
    <col min="1" max="1" width="9.25" style="16" customWidth="1"/>
    <col min="2" max="2" width="5.875" style="16" customWidth="1"/>
    <col min="3" max="3" width="26" style="17" customWidth="1"/>
    <col min="4" max="4" width="3.5" style="17" customWidth="1"/>
    <col min="5" max="5" width="2.625" style="17" customWidth="1"/>
    <col min="6" max="6" width="3.125" style="17" customWidth="1"/>
    <col min="7" max="7" width="3.375" style="17" customWidth="1"/>
    <col min="8" max="8" width="13.375" style="17" customWidth="1"/>
    <col min="9" max="9" width="13.75" style="17" customWidth="1"/>
    <col min="10" max="10" width="16.875" style="17" customWidth="1"/>
    <col min="11" max="11" width="9" style="17" customWidth="1"/>
    <col min="12" max="16384" width="10" style="17"/>
  </cols>
  <sheetData>
    <row r="1" spans="1:16" ht="15">
      <c r="A1" s="318" t="s">
        <v>0</v>
      </c>
      <c r="B1" s="318"/>
      <c r="C1" s="319"/>
      <c r="D1" s="319"/>
      <c r="E1" s="319"/>
      <c r="F1" s="319"/>
      <c r="G1" s="319"/>
      <c r="H1" s="319"/>
      <c r="I1" s="319"/>
      <c r="J1" s="319"/>
      <c r="K1" s="319"/>
      <c r="L1" s="16"/>
      <c r="M1" s="16"/>
      <c r="N1" s="16"/>
      <c r="O1" s="16"/>
      <c r="P1" s="16"/>
    </row>
    <row r="2" spans="1:16" s="18" customFormat="1">
      <c r="A2" s="17"/>
      <c r="B2" s="17"/>
      <c r="C2" s="17"/>
      <c r="D2" s="17"/>
      <c r="E2" s="17"/>
      <c r="F2" s="17"/>
      <c r="G2" s="17"/>
      <c r="H2" s="17"/>
      <c r="I2" s="17"/>
      <c r="J2" s="17"/>
      <c r="K2" s="17"/>
      <c r="L2" s="17"/>
      <c r="M2" s="17"/>
      <c r="N2" s="17"/>
      <c r="O2" s="17"/>
      <c r="P2" s="17"/>
    </row>
    <row r="3" spans="1:16" s="18" customFormat="1">
      <c r="A3" s="320" t="s">
        <v>29</v>
      </c>
      <c r="B3" s="320"/>
      <c r="C3" s="321"/>
      <c r="D3" s="321"/>
      <c r="E3" s="321"/>
      <c r="F3" s="321"/>
      <c r="G3" s="321"/>
      <c r="H3" s="321"/>
      <c r="I3" s="321"/>
      <c r="J3" s="321"/>
      <c r="K3" s="321"/>
      <c r="L3" s="17"/>
      <c r="M3" s="17"/>
      <c r="N3" s="17"/>
      <c r="O3" s="17"/>
      <c r="P3" s="17"/>
    </row>
    <row r="4" spans="1:16">
      <c r="A4" s="17"/>
      <c r="B4" s="17"/>
      <c r="C4" s="19"/>
    </row>
    <row r="5" spans="1:16">
      <c r="A5" s="47" t="s">
        <v>137</v>
      </c>
      <c r="B5" s="20"/>
      <c r="C5" s="21"/>
      <c r="D5" s="21"/>
      <c r="E5" s="21"/>
      <c r="F5" s="21"/>
      <c r="G5" s="21"/>
      <c r="H5" s="21"/>
      <c r="I5" s="9"/>
      <c r="J5" s="9" t="s">
        <v>30</v>
      </c>
      <c r="K5" s="10" t="s">
        <v>138</v>
      </c>
    </row>
    <row r="6" spans="1:16">
      <c r="A6" s="20" t="s">
        <v>31</v>
      </c>
      <c r="B6" s="11">
        <v>2020</v>
      </c>
      <c r="C6" s="12" t="s">
        <v>32</v>
      </c>
      <c r="D6" s="13"/>
      <c r="E6" s="13"/>
      <c r="F6" s="13"/>
      <c r="G6" s="13" t="s">
        <v>63</v>
      </c>
      <c r="H6" s="9"/>
      <c r="I6" s="9"/>
      <c r="J6" s="9"/>
      <c r="K6" s="9"/>
    </row>
    <row r="7" spans="1:16">
      <c r="A7" s="20"/>
      <c r="B7" s="20"/>
      <c r="C7" s="12"/>
      <c r="D7" s="9"/>
      <c r="E7" s="9"/>
      <c r="F7" s="9"/>
      <c r="G7" s="9"/>
      <c r="H7" s="9"/>
      <c r="I7" s="9"/>
      <c r="J7" s="9"/>
      <c r="K7" s="9"/>
    </row>
    <row r="8" spans="1:16">
      <c r="A8" s="14"/>
      <c r="B8" s="14"/>
    </row>
    <row r="9" spans="1:16" ht="13.5" customHeight="1">
      <c r="A9" s="67"/>
      <c r="B9" s="68"/>
      <c r="C9" s="69"/>
      <c r="D9" s="68"/>
      <c r="E9" s="68"/>
      <c r="F9" s="68"/>
      <c r="G9" s="68"/>
      <c r="H9" s="70" t="s">
        <v>33</v>
      </c>
      <c r="I9" s="68" t="s">
        <v>34</v>
      </c>
      <c r="J9" s="71" t="s">
        <v>35</v>
      </c>
      <c r="K9" s="71"/>
    </row>
    <row r="10" spans="1:16">
      <c r="A10" s="72"/>
      <c r="B10" s="73"/>
      <c r="C10" s="74" t="s">
        <v>36</v>
      </c>
      <c r="D10" s="74"/>
      <c r="E10" s="74"/>
      <c r="F10" s="74"/>
      <c r="G10" s="74"/>
      <c r="H10" s="75" t="s">
        <v>37</v>
      </c>
      <c r="I10" s="73" t="s">
        <v>38</v>
      </c>
      <c r="J10" s="75" t="s">
        <v>39</v>
      </c>
      <c r="K10" s="75" t="s">
        <v>40</v>
      </c>
    </row>
    <row r="11" spans="1:16">
      <c r="A11" s="76"/>
      <c r="B11" s="77"/>
      <c r="C11" s="78"/>
      <c r="D11" s="78"/>
      <c r="E11" s="78"/>
      <c r="F11" s="78"/>
      <c r="G11" s="78"/>
      <c r="H11" s="79" t="s">
        <v>41</v>
      </c>
      <c r="I11" s="77" t="s">
        <v>4</v>
      </c>
      <c r="J11" s="80" t="s">
        <v>42</v>
      </c>
      <c r="K11" s="80"/>
    </row>
    <row r="12" spans="1:16">
      <c r="A12" s="72"/>
      <c r="B12" s="73"/>
      <c r="C12" s="81"/>
      <c r="D12" s="81"/>
      <c r="E12" s="81"/>
      <c r="F12" s="81"/>
      <c r="G12" s="81"/>
      <c r="H12" s="82"/>
      <c r="I12" s="82"/>
      <c r="J12" s="82"/>
      <c r="K12" s="82"/>
    </row>
    <row r="13" spans="1:16">
      <c r="A13" s="72" t="s">
        <v>43</v>
      </c>
      <c r="B13" s="83">
        <v>1</v>
      </c>
      <c r="C13" s="81" t="s">
        <v>44</v>
      </c>
      <c r="D13" s="84"/>
      <c r="E13" s="84"/>
      <c r="F13" s="84"/>
      <c r="G13" s="85"/>
      <c r="H13" s="86">
        <f>+'anexo 3 '!L26</f>
        <v>0</v>
      </c>
      <c r="I13" s="86">
        <v>0</v>
      </c>
      <c r="J13" s="86">
        <f>+H13-I13</f>
        <v>0</v>
      </c>
      <c r="K13" s="87" t="s">
        <v>45</v>
      </c>
    </row>
    <row r="14" spans="1:16">
      <c r="A14" s="72" t="s">
        <v>46</v>
      </c>
      <c r="B14" s="83">
        <v>2</v>
      </c>
      <c r="C14" s="88" t="s">
        <v>47</v>
      </c>
      <c r="D14" s="84"/>
      <c r="E14" s="84"/>
      <c r="F14" s="84"/>
      <c r="G14" s="85"/>
      <c r="H14" s="89">
        <f>+SUM('Anexo 2 Bis'!D13:D15)</f>
        <v>259294613.24000001</v>
      </c>
      <c r="I14" s="89">
        <f>+'Anexo I Programacion Financiera'!K14</f>
        <v>230566966.25999999</v>
      </c>
      <c r="J14" s="89">
        <f>+H14-I14</f>
        <v>28727646.980000019</v>
      </c>
      <c r="K14" s="87" t="s">
        <v>48</v>
      </c>
    </row>
    <row r="15" spans="1:16" ht="19.5" customHeight="1">
      <c r="A15" s="72" t="s">
        <v>49</v>
      </c>
      <c r="B15" s="83">
        <v>3</v>
      </c>
      <c r="C15" s="88" t="s">
        <v>50</v>
      </c>
      <c r="D15" s="84"/>
      <c r="E15" s="84"/>
      <c r="F15" s="84"/>
      <c r="G15" s="85"/>
      <c r="H15" s="86">
        <f>+H13-H14</f>
        <v>-259294613.24000001</v>
      </c>
      <c r="I15" s="86">
        <f>+I13-I14</f>
        <v>-230566966.25999999</v>
      </c>
      <c r="J15" s="86">
        <f>+J13-J14</f>
        <v>-28727646.980000019</v>
      </c>
      <c r="K15" s="87"/>
    </row>
    <row r="16" spans="1:16">
      <c r="A16" s="72" t="s">
        <v>51</v>
      </c>
      <c r="B16" s="83">
        <v>4</v>
      </c>
      <c r="C16" s="88" t="s">
        <v>52</v>
      </c>
      <c r="D16" s="90"/>
      <c r="E16" s="90"/>
      <c r="F16" s="90"/>
      <c r="G16" s="91"/>
      <c r="H16" s="92">
        <v>0</v>
      </c>
      <c r="I16" s="86">
        <v>0</v>
      </c>
      <c r="J16" s="86">
        <f>+H16-I16</f>
        <v>0</v>
      </c>
      <c r="K16" s="87" t="s">
        <v>45</v>
      </c>
    </row>
    <row r="17" spans="1:12">
      <c r="A17" s="72" t="s">
        <v>53</v>
      </c>
      <c r="B17" s="83">
        <v>5</v>
      </c>
      <c r="C17" s="88" t="s">
        <v>54</v>
      </c>
      <c r="D17" s="84"/>
      <c r="E17" s="84"/>
      <c r="F17" s="84"/>
      <c r="G17" s="85"/>
      <c r="H17" s="89">
        <f>+SUM('Anexo 2 Bis'!D16:D17)</f>
        <v>3450585.72</v>
      </c>
      <c r="I17" s="89">
        <f>+'Anexo I Programacion Financiera'!K17</f>
        <v>-184978.45</v>
      </c>
      <c r="J17" s="89">
        <f>+H17-I17</f>
        <v>3635564.1700000004</v>
      </c>
      <c r="K17" s="87" t="s">
        <v>48</v>
      </c>
    </row>
    <row r="18" spans="1:12" ht="19.5" customHeight="1">
      <c r="A18" s="72" t="s">
        <v>55</v>
      </c>
      <c r="B18" s="83">
        <v>6</v>
      </c>
      <c r="C18" s="88" t="s">
        <v>56</v>
      </c>
      <c r="D18" s="84"/>
      <c r="E18" s="84"/>
      <c r="F18" s="84"/>
      <c r="G18" s="85"/>
      <c r="H18" s="86">
        <f>+H15+H16-H17</f>
        <v>-262745198.96000001</v>
      </c>
      <c r="I18" s="86">
        <f>+I15+I16-I17</f>
        <v>-230381987.81</v>
      </c>
      <c r="J18" s="86">
        <f>+J15+J16-J17</f>
        <v>-32363211.150000021</v>
      </c>
      <c r="K18" s="87"/>
    </row>
    <row r="19" spans="1:12">
      <c r="A19" s="72"/>
      <c r="B19" s="83">
        <v>7</v>
      </c>
      <c r="C19" s="88" t="s">
        <v>102</v>
      </c>
      <c r="D19" s="84"/>
      <c r="E19" s="84"/>
      <c r="F19" s="84"/>
      <c r="G19" s="85"/>
      <c r="H19" s="86">
        <f>+H13+H16</f>
        <v>0</v>
      </c>
      <c r="I19" s="86">
        <f>+I13-I16</f>
        <v>0</v>
      </c>
      <c r="J19" s="86">
        <f>+J13-J16</f>
        <v>0</v>
      </c>
      <c r="K19" s="87"/>
    </row>
    <row r="20" spans="1:12">
      <c r="A20" s="72"/>
      <c r="B20" s="83">
        <v>8</v>
      </c>
      <c r="C20" s="88" t="s">
        <v>103</v>
      </c>
      <c r="D20" s="84"/>
      <c r="E20" s="84"/>
      <c r="F20" s="84"/>
      <c r="G20" s="85"/>
      <c r="H20" s="89">
        <f>+H14+H17</f>
        <v>262745198.96000001</v>
      </c>
      <c r="I20" s="89">
        <f>+I14+I17</f>
        <v>230381987.81</v>
      </c>
      <c r="J20" s="89">
        <f>+J14+J17</f>
        <v>32363211.150000021</v>
      </c>
      <c r="K20" s="87"/>
    </row>
    <row r="21" spans="1:12" ht="18" customHeight="1">
      <c r="A21" s="72" t="s">
        <v>57</v>
      </c>
      <c r="B21" s="83">
        <v>9</v>
      </c>
      <c r="C21" s="88" t="s">
        <v>58</v>
      </c>
      <c r="D21" s="84"/>
      <c r="E21" s="84"/>
      <c r="F21" s="84"/>
      <c r="G21" s="85"/>
      <c r="H21" s="86">
        <v>0</v>
      </c>
      <c r="I21" s="86">
        <v>0</v>
      </c>
      <c r="J21" s="86">
        <f>+H21-I21</f>
        <v>0</v>
      </c>
      <c r="K21" s="87" t="s">
        <v>45</v>
      </c>
    </row>
    <row r="22" spans="1:12">
      <c r="A22" s="72" t="s">
        <v>59</v>
      </c>
      <c r="B22" s="83">
        <v>10</v>
      </c>
      <c r="C22" s="88" t="s">
        <v>60</v>
      </c>
      <c r="D22" s="84"/>
      <c r="E22" s="84"/>
      <c r="F22" s="84"/>
      <c r="G22" s="85"/>
      <c r="H22" s="86">
        <v>0</v>
      </c>
      <c r="I22" s="86">
        <v>0</v>
      </c>
      <c r="J22" s="86">
        <f>+H22-I22</f>
        <v>0</v>
      </c>
      <c r="K22" s="87" t="s">
        <v>48</v>
      </c>
    </row>
    <row r="23" spans="1:12" ht="19.5" customHeight="1">
      <c r="A23" s="72" t="s">
        <v>61</v>
      </c>
      <c r="B23" s="83">
        <v>11</v>
      </c>
      <c r="C23" s="88" t="s">
        <v>62</v>
      </c>
      <c r="D23" s="84"/>
      <c r="E23" s="84"/>
      <c r="F23" s="84"/>
      <c r="G23" s="85"/>
      <c r="H23" s="89">
        <f>+H18+H21-H22</f>
        <v>-262745198.96000001</v>
      </c>
      <c r="I23" s="89">
        <f>+I18+I21-I22</f>
        <v>-230381987.81</v>
      </c>
      <c r="J23" s="89">
        <f>+J18+J21-J22</f>
        <v>-32363211.150000021</v>
      </c>
      <c r="K23" s="87"/>
    </row>
    <row r="24" spans="1:12" ht="18.75" customHeight="1">
      <c r="A24" s="72" t="s">
        <v>63</v>
      </c>
      <c r="B24" s="83">
        <v>12</v>
      </c>
      <c r="C24" s="88" t="s">
        <v>64</v>
      </c>
      <c r="D24" s="84"/>
      <c r="E24" s="84"/>
      <c r="F24" s="84"/>
      <c r="G24" s="85"/>
      <c r="H24" s="86">
        <v>0</v>
      </c>
      <c r="I24" s="86">
        <v>0</v>
      </c>
      <c r="J24" s="86">
        <f>+H24-I24</f>
        <v>0</v>
      </c>
      <c r="K24" s="87"/>
    </row>
    <row r="25" spans="1:12">
      <c r="A25" s="72" t="s">
        <v>65</v>
      </c>
      <c r="B25" s="83">
        <v>13</v>
      </c>
      <c r="C25" s="88" t="s">
        <v>66</v>
      </c>
      <c r="D25" s="84"/>
      <c r="E25" s="84"/>
      <c r="F25" s="84"/>
      <c r="G25" s="85"/>
      <c r="H25" s="86">
        <f>+'Anexo 2 Bis'!D18</f>
        <v>0</v>
      </c>
      <c r="I25" s="86">
        <f>+'Anexo I Programacion Financiera'!K25</f>
        <v>0</v>
      </c>
      <c r="J25" s="86">
        <f>+H25-I25</f>
        <v>0</v>
      </c>
      <c r="K25" s="87" t="s">
        <v>67</v>
      </c>
    </row>
    <row r="26" spans="1:12" ht="18.75" customHeight="1">
      <c r="A26" s="72" t="s">
        <v>68</v>
      </c>
      <c r="B26" s="83">
        <v>14</v>
      </c>
      <c r="C26" s="88" t="s">
        <v>69</v>
      </c>
      <c r="D26" s="84"/>
      <c r="E26" s="84"/>
      <c r="F26" s="84"/>
      <c r="G26" s="85"/>
      <c r="H26" s="86">
        <f>+H24-H25</f>
        <v>0</v>
      </c>
      <c r="I26" s="86">
        <f>+I24-I25</f>
        <v>0</v>
      </c>
      <c r="J26" s="86">
        <f>+J24-J25</f>
        <v>0</v>
      </c>
      <c r="K26" s="87"/>
    </row>
    <row r="27" spans="1:12" s="37" customFormat="1" ht="24.75" customHeight="1">
      <c r="A27" s="93" t="s">
        <v>70</v>
      </c>
      <c r="B27" s="94">
        <v>15</v>
      </c>
      <c r="C27" s="95" t="s">
        <v>71</v>
      </c>
      <c r="D27" s="96"/>
      <c r="E27" s="96"/>
      <c r="F27" s="96"/>
      <c r="G27" s="97"/>
      <c r="H27" s="98">
        <f>+H23+H26</f>
        <v>-262745198.96000001</v>
      </c>
      <c r="I27" s="98">
        <f>+I23+I26</f>
        <v>-230381987.81</v>
      </c>
      <c r="J27" s="98">
        <f>+J23+J26</f>
        <v>-32363211.150000021</v>
      </c>
      <c r="K27" s="79"/>
    </row>
    <row r="29" spans="1:12">
      <c r="A29" s="334"/>
      <c r="B29" s="334"/>
      <c r="C29" s="334"/>
      <c r="D29" s="334"/>
      <c r="E29" s="334"/>
      <c r="F29" s="334"/>
      <c r="G29" s="334"/>
      <c r="H29" s="334"/>
      <c r="I29" s="334"/>
      <c r="J29" s="334"/>
      <c r="K29" s="334"/>
      <c r="L29" s="334"/>
    </row>
    <row r="30" spans="1:12" s="40" customFormat="1" ht="21" customHeight="1">
      <c r="A30" s="38"/>
      <c r="B30" s="38"/>
      <c r="C30" s="39"/>
      <c r="D30" s="352"/>
      <c r="E30" s="352"/>
      <c r="F30" s="352"/>
      <c r="G30" s="352"/>
      <c r="H30" s="325"/>
      <c r="I30" s="325"/>
      <c r="J30" s="352"/>
      <c r="K30" s="325"/>
    </row>
    <row r="31" spans="1:12" s="40" customFormat="1" ht="9" customHeight="1">
      <c r="A31" s="38"/>
      <c r="B31" s="38"/>
      <c r="C31" s="41"/>
      <c r="D31" s="324"/>
      <c r="E31" s="324"/>
      <c r="F31" s="324"/>
      <c r="G31" s="324"/>
      <c r="H31" s="325"/>
      <c r="I31" s="325"/>
      <c r="J31" s="324"/>
      <c r="K31" s="325"/>
    </row>
    <row r="32" spans="1:12" s="40" customFormat="1" ht="9.75" customHeight="1">
      <c r="A32" s="38"/>
      <c r="B32" s="38"/>
      <c r="C32" s="41"/>
      <c r="D32" s="324"/>
      <c r="E32" s="324"/>
      <c r="F32" s="324"/>
      <c r="G32" s="324"/>
      <c r="H32" s="325"/>
      <c r="I32" s="325"/>
      <c r="J32" s="324"/>
      <c r="K32" s="325"/>
    </row>
  </sheetData>
  <mergeCells count="9">
    <mergeCell ref="A1:K1"/>
    <mergeCell ref="A3:K3"/>
    <mergeCell ref="J31:K31"/>
    <mergeCell ref="J32:K32"/>
    <mergeCell ref="D30:I30"/>
    <mergeCell ref="J30:K30"/>
    <mergeCell ref="D31:I31"/>
    <mergeCell ref="D32:I32"/>
    <mergeCell ref="A29:L29"/>
  </mergeCells>
  <phoneticPr fontId="5" type="noConversion"/>
  <pageMargins left="0.98425196850393704" right="0.39370078740157483" top="1.5748031496062993" bottom="1" header="0" footer="0"/>
  <pageSetup paperSize="9" scale="95" orientation="landscape" horizontalDpi="4294967294" verticalDpi="300" r:id="rId1"/>
  <headerFooter alignWithMargins="0"/>
  <legacyDrawing r:id="rId2"/>
  <oleObjects>
    <oleObject progId="PBrush" shapeId="2049" r:id="rId3"/>
  </oleObjects>
</worksheet>
</file>

<file path=xl/worksheets/sheet6.xml><?xml version="1.0" encoding="utf-8"?>
<worksheet xmlns="http://schemas.openxmlformats.org/spreadsheetml/2006/main" xmlns:r="http://schemas.openxmlformats.org/officeDocument/2006/relationships">
  <dimension ref="B1:M41"/>
  <sheetViews>
    <sheetView topLeftCell="A7" workbookViewId="0">
      <selection activeCell="B15" sqref="B15:K15"/>
    </sheetView>
  </sheetViews>
  <sheetFormatPr baseColWidth="10" defaultRowHeight="12.75"/>
  <cols>
    <col min="1" max="1" width="5.25" customWidth="1"/>
    <col min="2" max="7" width="9.875" customWidth="1"/>
    <col min="8" max="10" width="3.25" customWidth="1"/>
    <col min="11" max="12" width="3.125" customWidth="1"/>
  </cols>
  <sheetData>
    <row r="1" spans="2:13">
      <c r="B1" s="104"/>
      <c r="C1" s="101"/>
      <c r="D1" s="101"/>
      <c r="E1" s="101"/>
      <c r="F1" s="101"/>
      <c r="G1" s="101"/>
      <c r="H1" s="101"/>
      <c r="I1" s="101"/>
      <c r="J1" s="101"/>
      <c r="K1" s="102"/>
    </row>
    <row r="2" spans="2:13">
      <c r="B2" s="215"/>
      <c r="C2" s="231"/>
      <c r="D2" s="231"/>
      <c r="E2" s="231"/>
      <c r="F2" s="231"/>
      <c r="G2" s="231"/>
      <c r="H2" s="231"/>
      <c r="I2" s="231"/>
      <c r="J2" s="231"/>
      <c r="K2" s="103"/>
    </row>
    <row r="3" spans="2:13">
      <c r="B3" s="215"/>
      <c r="C3" s="216"/>
      <c r="D3" s="216" t="s">
        <v>145</v>
      </c>
      <c r="E3" s="216"/>
      <c r="F3" s="216"/>
      <c r="G3" s="231"/>
      <c r="H3" s="231"/>
      <c r="I3" s="231"/>
      <c r="J3" s="231"/>
      <c r="K3" s="103"/>
    </row>
    <row r="4" spans="2:13">
      <c r="B4" s="215"/>
      <c r="C4" s="216"/>
      <c r="D4" s="216"/>
      <c r="E4" s="216"/>
      <c r="F4" s="216"/>
      <c r="G4" s="231"/>
      <c r="H4" s="231"/>
      <c r="I4" s="231"/>
      <c r="J4" s="231"/>
      <c r="K4" s="103"/>
    </row>
    <row r="5" spans="2:13">
      <c r="B5" s="215"/>
      <c r="C5" s="216"/>
      <c r="D5" s="216" t="s">
        <v>148</v>
      </c>
      <c r="E5" s="216"/>
      <c r="F5" s="216"/>
      <c r="G5" s="231"/>
      <c r="H5" s="231"/>
      <c r="I5" s="231"/>
      <c r="J5" s="231"/>
      <c r="K5" s="103"/>
    </row>
    <row r="6" spans="2:13">
      <c r="B6" s="215"/>
      <c r="C6" s="231"/>
      <c r="D6" s="231"/>
      <c r="E6" s="231"/>
      <c r="F6" s="231"/>
      <c r="G6" s="231"/>
      <c r="H6" s="231"/>
      <c r="I6" s="231"/>
      <c r="J6" s="231"/>
      <c r="K6" s="103"/>
    </row>
    <row r="7" spans="2:13">
      <c r="B7" s="215"/>
      <c r="C7" s="231"/>
      <c r="D7" s="231"/>
      <c r="E7" s="231"/>
      <c r="F7" s="231"/>
      <c r="G7" s="231"/>
      <c r="H7" s="231"/>
      <c r="I7" s="231"/>
      <c r="J7" s="231"/>
      <c r="K7" s="103"/>
    </row>
    <row r="8" spans="2:13">
      <c r="B8" s="105" t="s">
        <v>144</v>
      </c>
      <c r="C8" s="106"/>
      <c r="D8" s="106"/>
      <c r="E8" s="106"/>
      <c r="F8" s="106"/>
      <c r="G8" s="106"/>
      <c r="H8" s="106"/>
      <c r="I8" s="106"/>
      <c r="J8" s="106"/>
      <c r="K8" s="153"/>
    </row>
    <row r="9" spans="2:13">
      <c r="B9" s="105"/>
      <c r="C9" s="106"/>
      <c r="D9" s="106"/>
      <c r="E9" s="106"/>
      <c r="F9" s="106"/>
      <c r="G9" s="106"/>
      <c r="H9" s="106"/>
      <c r="I9" s="106"/>
      <c r="J9" s="106"/>
      <c r="K9" s="153"/>
    </row>
    <row r="10" spans="2:13">
      <c r="B10" s="110" t="s">
        <v>30</v>
      </c>
      <c r="C10" s="10"/>
      <c r="D10" s="10" t="s">
        <v>138</v>
      </c>
      <c r="E10" s="106"/>
      <c r="F10" s="106"/>
      <c r="G10" s="106"/>
      <c r="H10" s="106"/>
      <c r="I10" s="106"/>
      <c r="J10" s="106"/>
      <c r="K10" s="153"/>
    </row>
    <row r="11" spans="2:13">
      <c r="B11" s="105"/>
      <c r="C11" s="106"/>
      <c r="D11" s="106"/>
      <c r="E11" s="106"/>
      <c r="F11" s="106"/>
      <c r="G11" s="106"/>
      <c r="H11" s="107">
        <v>1</v>
      </c>
      <c r="I11" s="107">
        <v>2</v>
      </c>
      <c r="J11" s="107">
        <v>3</v>
      </c>
      <c r="K11" s="154">
        <v>4</v>
      </c>
    </row>
    <row r="12" spans="2:13">
      <c r="B12" s="237" t="s">
        <v>150</v>
      </c>
      <c r="C12" s="106">
        <v>2020</v>
      </c>
      <c r="D12" s="106"/>
      <c r="E12" s="106"/>
      <c r="F12" s="106"/>
      <c r="G12" s="106" t="s">
        <v>32</v>
      </c>
      <c r="H12" s="217"/>
      <c r="I12" s="217"/>
      <c r="J12" s="217"/>
      <c r="K12" s="230" t="s">
        <v>63</v>
      </c>
    </row>
    <row r="13" spans="2:13" ht="13.5" thickBot="1">
      <c r="B13" s="108"/>
      <c r="C13" s="109"/>
      <c r="D13" s="109"/>
      <c r="E13" s="109"/>
      <c r="F13" s="109"/>
      <c r="G13" s="109"/>
      <c r="H13" s="109"/>
      <c r="I13" s="109"/>
      <c r="J13" s="109"/>
      <c r="K13" s="155"/>
    </row>
    <row r="14" spans="2:13" ht="7.5" customHeight="1" thickBot="1">
      <c r="B14" s="106"/>
      <c r="C14" s="106"/>
      <c r="D14" s="106"/>
      <c r="E14" s="106"/>
      <c r="F14" s="106"/>
      <c r="G14" s="106"/>
      <c r="H14" s="106"/>
      <c r="I14" s="106"/>
      <c r="J14" s="106"/>
      <c r="K14" s="106"/>
    </row>
    <row r="15" spans="2:13" ht="238.5" customHeight="1" thickBot="1">
      <c r="B15" s="383" t="s">
        <v>190</v>
      </c>
      <c r="C15" s="384"/>
      <c r="D15" s="384"/>
      <c r="E15" s="384"/>
      <c r="F15" s="384"/>
      <c r="G15" s="384"/>
      <c r="H15" s="384"/>
      <c r="I15" s="384"/>
      <c r="J15" s="384"/>
      <c r="K15" s="385"/>
      <c r="L15" s="100"/>
      <c r="M15" s="100"/>
    </row>
    <row r="16" spans="2:13" ht="238.5" customHeight="1">
      <c r="B16" s="232"/>
      <c r="C16" s="232"/>
      <c r="D16" s="232"/>
      <c r="E16" s="232"/>
      <c r="F16" s="232"/>
      <c r="G16" s="232"/>
      <c r="H16" s="232"/>
      <c r="I16" s="232"/>
      <c r="J16" s="232"/>
      <c r="K16" s="232"/>
      <c r="L16" s="100"/>
      <c r="M16" s="100"/>
    </row>
    <row r="17" spans="2:13" ht="238.5" customHeight="1">
      <c r="B17" s="236"/>
      <c r="C17" s="236"/>
      <c r="D17" s="236"/>
      <c r="E17" s="236"/>
      <c r="F17" s="236"/>
      <c r="G17" s="236"/>
      <c r="H17" s="236"/>
      <c r="I17" s="236"/>
      <c r="J17" s="236"/>
      <c r="K17" s="236"/>
      <c r="L17" s="100"/>
      <c r="M17" s="100"/>
    </row>
    <row r="18" spans="2:13" s="235" customFormat="1" ht="26.25" customHeight="1">
      <c r="B18" s="232"/>
      <c r="C18" s="232"/>
      <c r="D18" s="232"/>
      <c r="E18" s="232"/>
      <c r="F18" s="232"/>
      <c r="G18" s="232"/>
      <c r="H18" s="232"/>
      <c r="I18" s="232"/>
      <c r="J18" s="232"/>
      <c r="K18" s="232"/>
      <c r="L18" s="234"/>
      <c r="M18" s="234"/>
    </row>
    <row r="19" spans="2:13">
      <c r="B19" s="233"/>
      <c r="C19" s="233"/>
      <c r="D19" s="233"/>
      <c r="E19" s="233"/>
      <c r="F19" s="233"/>
      <c r="G19" s="233"/>
      <c r="H19" s="233"/>
      <c r="I19" s="233"/>
      <c r="J19" s="233"/>
      <c r="K19" s="233"/>
    </row>
    <row r="20" spans="2:13">
      <c r="B20" s="233"/>
      <c r="C20" s="233"/>
      <c r="D20" s="233"/>
      <c r="E20" s="233"/>
      <c r="F20" s="233"/>
      <c r="G20" s="233"/>
      <c r="H20" s="233"/>
      <c r="I20" s="233"/>
      <c r="J20" s="233"/>
      <c r="K20" s="233"/>
    </row>
    <row r="21" spans="2:13">
      <c r="B21" s="233"/>
      <c r="C21" s="233"/>
      <c r="D21" s="233"/>
      <c r="E21" s="233"/>
      <c r="F21" s="233"/>
      <c r="G21" s="233"/>
      <c r="H21" s="233"/>
      <c r="I21" s="233"/>
      <c r="J21" s="233"/>
      <c r="K21" s="233"/>
    </row>
    <row r="22" spans="2:13">
      <c r="B22" s="233"/>
      <c r="C22" s="233"/>
      <c r="D22" s="233"/>
      <c r="E22" s="233"/>
      <c r="F22" s="233"/>
      <c r="G22" s="233"/>
      <c r="H22" s="233"/>
      <c r="I22" s="233"/>
      <c r="J22" s="233"/>
      <c r="K22" s="233"/>
    </row>
    <row r="23" spans="2:13">
      <c r="B23" s="233"/>
      <c r="C23" s="233"/>
      <c r="D23" s="233"/>
      <c r="E23" s="233"/>
      <c r="F23" s="233"/>
      <c r="G23" s="233"/>
      <c r="H23" s="233"/>
      <c r="I23" s="233"/>
      <c r="J23" s="233"/>
      <c r="K23" s="233"/>
    </row>
    <row r="24" spans="2:13">
      <c r="B24" s="233"/>
      <c r="C24" s="233"/>
      <c r="D24" s="233"/>
      <c r="E24" s="233"/>
      <c r="F24" s="233"/>
      <c r="G24" s="233"/>
      <c r="H24" s="233"/>
      <c r="I24" s="233"/>
      <c r="J24" s="233"/>
      <c r="K24" s="233"/>
    </row>
    <row r="25" spans="2:13">
      <c r="B25" s="106"/>
      <c r="C25" s="106"/>
      <c r="D25" s="106"/>
      <c r="E25" s="106"/>
      <c r="F25" s="106"/>
      <c r="G25" s="106"/>
      <c r="H25" s="106"/>
      <c r="I25" s="106"/>
      <c r="J25" s="106"/>
      <c r="K25" s="106"/>
    </row>
    <row r="26" spans="2:13">
      <c r="B26" s="106"/>
      <c r="C26" s="106"/>
      <c r="D26" s="106"/>
      <c r="E26" s="106"/>
      <c r="F26" s="106"/>
      <c r="G26" s="106"/>
      <c r="H26" s="106"/>
      <c r="I26" s="106"/>
      <c r="J26" s="106"/>
      <c r="K26" s="106"/>
    </row>
    <row r="27" spans="2:13">
      <c r="B27" s="106"/>
      <c r="C27" s="106"/>
      <c r="D27" s="106"/>
      <c r="E27" s="106"/>
      <c r="F27" s="106"/>
      <c r="G27" s="106"/>
      <c r="H27" s="106"/>
      <c r="I27" s="106"/>
      <c r="J27" s="106"/>
      <c r="K27" s="106"/>
    </row>
    <row r="28" spans="2:13">
      <c r="B28" s="106"/>
      <c r="C28" s="106"/>
      <c r="D28" s="106"/>
      <c r="E28" s="106"/>
      <c r="F28" s="106"/>
      <c r="G28" s="106"/>
      <c r="H28" s="106"/>
      <c r="I28" s="106"/>
      <c r="J28" s="106"/>
      <c r="K28" s="106"/>
    </row>
    <row r="29" spans="2:13">
      <c r="B29" s="106"/>
      <c r="C29" s="106"/>
      <c r="D29" s="106"/>
      <c r="E29" s="106"/>
      <c r="F29" s="106"/>
      <c r="G29" s="106"/>
      <c r="H29" s="106"/>
      <c r="I29" s="106"/>
      <c r="J29" s="106"/>
      <c r="K29" s="106"/>
    </row>
    <row r="30" spans="2:13">
      <c r="B30" s="106"/>
      <c r="C30" s="106"/>
      <c r="D30" s="106"/>
      <c r="E30" s="106"/>
      <c r="F30" s="106"/>
      <c r="G30" s="106"/>
      <c r="H30" s="106"/>
      <c r="I30" s="106"/>
      <c r="J30" s="106"/>
      <c r="K30" s="106"/>
    </row>
    <row r="31" spans="2:13">
      <c r="B31" s="100"/>
      <c r="C31" s="100"/>
      <c r="D31" s="100"/>
      <c r="E31" s="100"/>
      <c r="F31" s="100"/>
      <c r="G31" s="100"/>
      <c r="H31" s="100"/>
      <c r="I31" s="100"/>
      <c r="J31" s="100"/>
      <c r="K31" s="100"/>
    </row>
    <row r="32" spans="2:13">
      <c r="B32" s="100"/>
      <c r="C32" s="100"/>
      <c r="D32" s="100"/>
      <c r="E32" s="100"/>
      <c r="F32" s="100"/>
      <c r="G32" s="100"/>
      <c r="H32" s="100"/>
      <c r="I32" s="100"/>
      <c r="J32" s="100"/>
      <c r="K32" s="100"/>
    </row>
    <row r="33" spans="2:11">
      <c r="B33" s="100"/>
      <c r="C33" s="100"/>
      <c r="D33" s="100"/>
      <c r="E33" s="100"/>
      <c r="F33" s="100"/>
      <c r="G33" s="100"/>
      <c r="H33" s="100"/>
      <c r="I33" s="100"/>
      <c r="J33" s="100"/>
      <c r="K33" s="100"/>
    </row>
    <row r="34" spans="2:11">
      <c r="B34" s="100"/>
      <c r="C34" s="100"/>
      <c r="D34" s="100"/>
      <c r="E34" s="100"/>
      <c r="F34" s="100"/>
      <c r="G34" s="100"/>
      <c r="H34" s="100"/>
      <c r="I34" s="100"/>
      <c r="J34" s="100"/>
      <c r="K34" s="100"/>
    </row>
    <row r="35" spans="2:11">
      <c r="B35" s="100"/>
      <c r="C35" s="100"/>
      <c r="D35" s="100"/>
      <c r="E35" s="100"/>
      <c r="F35" s="100"/>
      <c r="G35" s="100"/>
      <c r="H35" s="100"/>
      <c r="I35" s="100"/>
      <c r="J35" s="100"/>
      <c r="K35" s="100"/>
    </row>
    <row r="36" spans="2:11">
      <c r="B36" s="100"/>
      <c r="C36" s="100"/>
      <c r="D36" s="100"/>
      <c r="E36" s="100"/>
      <c r="F36" s="100"/>
      <c r="G36" s="100"/>
      <c r="H36" s="100"/>
      <c r="I36" s="100"/>
      <c r="J36" s="100"/>
      <c r="K36" s="100"/>
    </row>
    <row r="37" spans="2:11">
      <c r="B37" s="100"/>
      <c r="C37" s="100"/>
      <c r="D37" s="100"/>
      <c r="E37" s="100"/>
      <c r="F37" s="100"/>
      <c r="G37" s="100"/>
      <c r="H37" s="100"/>
      <c r="I37" s="100"/>
      <c r="J37" s="100"/>
      <c r="K37" s="100"/>
    </row>
    <row r="38" spans="2:11">
      <c r="B38" s="100"/>
      <c r="C38" s="100"/>
      <c r="D38" s="100"/>
      <c r="E38" s="100"/>
      <c r="F38" s="100"/>
      <c r="G38" s="100"/>
      <c r="H38" s="100"/>
      <c r="I38" s="100"/>
      <c r="J38" s="100"/>
      <c r="K38" s="100"/>
    </row>
    <row r="39" spans="2:11">
      <c r="B39" s="100"/>
      <c r="C39" s="100"/>
      <c r="D39" s="100"/>
      <c r="E39" s="100"/>
      <c r="F39" s="100"/>
      <c r="G39" s="100"/>
      <c r="H39" s="100"/>
      <c r="I39" s="100"/>
      <c r="J39" s="100"/>
      <c r="K39" s="100"/>
    </row>
    <row r="40" spans="2:11">
      <c r="B40" s="100"/>
      <c r="C40" s="100"/>
      <c r="D40" s="100"/>
      <c r="E40" s="100"/>
      <c r="F40" s="100"/>
      <c r="G40" s="100"/>
      <c r="H40" s="100"/>
      <c r="I40" s="100"/>
      <c r="J40" s="100"/>
      <c r="K40" s="100"/>
    </row>
    <row r="41" spans="2:11">
      <c r="B41" s="100"/>
      <c r="C41" s="100"/>
      <c r="D41" s="100"/>
      <c r="E41" s="100"/>
      <c r="F41" s="100"/>
      <c r="G41" s="100"/>
      <c r="H41" s="100"/>
      <c r="I41" s="100"/>
      <c r="J41" s="100"/>
      <c r="K41" s="100"/>
    </row>
  </sheetData>
  <mergeCells count="1">
    <mergeCell ref="B15:K15"/>
  </mergeCells>
  <phoneticPr fontId="4" type="noConversion"/>
  <pageMargins left="0.82677165354330717" right="0.23622047244094491" top="1.6929133858267718" bottom="0.98425196850393704" header="0" footer="0"/>
  <pageSetup paperSize="9" orientation="portrait" horizontalDpi="360" verticalDpi="360" r:id="rId1"/>
  <headerFooter alignWithMargins="0"/>
</worksheet>
</file>

<file path=xl/worksheets/sheet7.xml><?xml version="1.0" encoding="utf-8"?>
<worksheet xmlns="http://schemas.openxmlformats.org/spreadsheetml/2006/main" xmlns:r="http://schemas.openxmlformats.org/officeDocument/2006/relationships">
  <dimension ref="A1:K23"/>
  <sheetViews>
    <sheetView topLeftCell="A4" workbookViewId="0">
      <selection activeCell="A18" sqref="A18:J18"/>
    </sheetView>
  </sheetViews>
  <sheetFormatPr baseColWidth="10" defaultRowHeight="12.75"/>
  <cols>
    <col min="1" max="1" width="11" style="231"/>
    <col min="2" max="3" width="9" style="231" customWidth="1"/>
    <col min="4" max="4" width="11" style="231"/>
    <col min="5" max="5" width="9.875" style="231" customWidth="1"/>
    <col min="6" max="6" width="11" style="231"/>
    <col min="7" max="10" width="3.375" style="231" customWidth="1"/>
    <col min="11" max="11" width="1" style="231" customWidth="1"/>
    <col min="12" max="16384" width="11" style="231"/>
  </cols>
  <sheetData>
    <row r="1" spans="1:11" ht="13.5" thickBot="1"/>
    <row r="2" spans="1:11">
      <c r="A2" s="104"/>
      <c r="B2" s="101"/>
      <c r="C2" s="101"/>
      <c r="D2" s="101"/>
      <c r="E2" s="101"/>
      <c r="F2" s="101"/>
      <c r="G2" s="101"/>
      <c r="H2" s="101"/>
      <c r="I2" s="101"/>
      <c r="J2" s="101"/>
      <c r="K2" s="102"/>
    </row>
    <row r="3" spans="1:11">
      <c r="A3" s="215"/>
      <c r="K3" s="103"/>
    </row>
    <row r="4" spans="1:11">
      <c r="A4" s="392" t="s">
        <v>145</v>
      </c>
      <c r="B4" s="393"/>
      <c r="C4" s="393"/>
      <c r="D4" s="393"/>
      <c r="E4" s="393"/>
      <c r="F4" s="393"/>
      <c r="G4" s="393"/>
      <c r="H4" s="393"/>
      <c r="I4" s="393"/>
      <c r="J4" s="393"/>
      <c r="K4" s="239"/>
    </row>
    <row r="5" spans="1:11">
      <c r="A5" s="215"/>
      <c r="B5" s="216"/>
      <c r="C5" s="216"/>
      <c r="D5" s="216"/>
      <c r="E5" s="216"/>
      <c r="K5" s="103"/>
    </row>
    <row r="6" spans="1:11">
      <c r="A6" s="392" t="s">
        <v>147</v>
      </c>
      <c r="B6" s="393"/>
      <c r="C6" s="393"/>
      <c r="D6" s="393"/>
      <c r="E6" s="393"/>
      <c r="F6" s="393"/>
      <c r="G6" s="393"/>
      <c r="H6" s="393"/>
      <c r="I6" s="393"/>
      <c r="J6" s="393"/>
      <c r="K6" s="239"/>
    </row>
    <row r="7" spans="1:11">
      <c r="A7" s="215"/>
      <c r="K7" s="103"/>
    </row>
    <row r="8" spans="1:11">
      <c r="A8" s="215"/>
      <c r="K8" s="103"/>
    </row>
    <row r="9" spans="1:11">
      <c r="A9" s="105" t="s">
        <v>144</v>
      </c>
      <c r="B9" s="106"/>
      <c r="C9" s="106"/>
      <c r="D9" s="106"/>
      <c r="E9" s="106"/>
      <c r="F9" s="106"/>
      <c r="G9" s="106"/>
      <c r="H9" s="106"/>
      <c r="I9" s="106"/>
      <c r="J9" s="106"/>
      <c r="K9" s="103"/>
    </row>
    <row r="10" spans="1:11">
      <c r="A10" s="105"/>
      <c r="B10" s="106"/>
      <c r="C10" s="106"/>
      <c r="D10" s="106"/>
      <c r="E10" s="106"/>
      <c r="F10" s="106"/>
      <c r="G10" s="106"/>
      <c r="H10" s="106"/>
      <c r="I10" s="106"/>
      <c r="J10" s="106"/>
      <c r="K10" s="103"/>
    </row>
    <row r="11" spans="1:11">
      <c r="A11" s="110" t="s">
        <v>30</v>
      </c>
      <c r="B11" s="10"/>
      <c r="C11" s="10" t="s">
        <v>138</v>
      </c>
      <c r="D11" s="106"/>
      <c r="E11" s="106"/>
      <c r="F11" s="106"/>
      <c r="G11" s="106"/>
      <c r="H11" s="106"/>
      <c r="I11" s="106"/>
      <c r="J11" s="106"/>
      <c r="K11" s="103"/>
    </row>
    <row r="12" spans="1:11">
      <c r="A12" s="105"/>
      <c r="B12" s="106"/>
      <c r="C12" s="106"/>
      <c r="D12" s="106"/>
      <c r="E12" s="106"/>
      <c r="F12" s="106"/>
      <c r="G12" s="107">
        <v>1</v>
      </c>
      <c r="H12" s="107">
        <v>2</v>
      </c>
      <c r="I12" s="107">
        <v>3</v>
      </c>
      <c r="J12" s="107">
        <v>4</v>
      </c>
      <c r="K12" s="103"/>
    </row>
    <row r="13" spans="1:11">
      <c r="A13" s="237" t="s">
        <v>157</v>
      </c>
      <c r="B13" s="106"/>
      <c r="C13" s="106"/>
      <c r="D13" s="106"/>
      <c r="E13" s="106"/>
      <c r="F13" s="106" t="s">
        <v>32</v>
      </c>
      <c r="G13" s="217"/>
      <c r="H13" s="217"/>
      <c r="I13" s="217"/>
      <c r="J13" s="217" t="s">
        <v>63</v>
      </c>
      <c r="K13" s="103"/>
    </row>
    <row r="14" spans="1:11" ht="13.5" thickBot="1">
      <c r="A14" s="108"/>
      <c r="B14" s="109"/>
      <c r="C14" s="109"/>
      <c r="D14" s="109"/>
      <c r="E14" s="109"/>
      <c r="F14" s="109"/>
      <c r="G14" s="109"/>
      <c r="H14" s="109"/>
      <c r="I14" s="109"/>
      <c r="J14" s="109"/>
      <c r="K14" s="238"/>
    </row>
    <row r="15" spans="1:11" ht="13.5" thickBot="1">
      <c r="A15" s="106"/>
      <c r="B15" s="106"/>
      <c r="C15" s="106"/>
      <c r="D15" s="106"/>
      <c r="E15" s="106"/>
      <c r="F15" s="106"/>
      <c r="G15" s="106"/>
      <c r="H15" s="106"/>
      <c r="I15" s="106"/>
      <c r="J15" s="106"/>
    </row>
    <row r="16" spans="1:11">
      <c r="A16" s="394" t="s">
        <v>151</v>
      </c>
      <c r="B16" s="395"/>
      <c r="C16" s="395"/>
      <c r="D16" s="395"/>
      <c r="E16" s="395"/>
      <c r="F16" s="395"/>
      <c r="G16" s="395"/>
      <c r="H16" s="395"/>
      <c r="I16" s="395"/>
      <c r="J16" s="395"/>
      <c r="K16" s="244"/>
    </row>
    <row r="17" spans="1:11" ht="25.5" customHeight="1">
      <c r="A17" s="396" t="s">
        <v>191</v>
      </c>
      <c r="B17" s="397"/>
      <c r="C17" s="397"/>
      <c r="D17" s="397"/>
      <c r="E17" s="397"/>
      <c r="F17" s="397"/>
      <c r="G17" s="397"/>
      <c r="H17" s="397"/>
      <c r="I17" s="397"/>
      <c r="J17" s="397"/>
      <c r="K17" s="240"/>
    </row>
    <row r="18" spans="1:11" ht="45.75" customHeight="1">
      <c r="A18" s="396" t="s">
        <v>192</v>
      </c>
      <c r="B18" s="397"/>
      <c r="C18" s="397"/>
      <c r="D18" s="397"/>
      <c r="E18" s="397"/>
      <c r="F18" s="397"/>
      <c r="G18" s="397"/>
      <c r="H18" s="397"/>
      <c r="I18" s="397"/>
      <c r="J18" s="397"/>
      <c r="K18" s="245"/>
    </row>
    <row r="19" spans="1:11" ht="22.5" customHeight="1">
      <c r="A19" s="386"/>
      <c r="B19" s="387"/>
      <c r="C19" s="387"/>
      <c r="D19" s="387"/>
      <c r="E19" s="387"/>
      <c r="F19" s="387"/>
      <c r="G19" s="387"/>
      <c r="H19" s="387"/>
      <c r="I19" s="387"/>
      <c r="J19" s="387"/>
      <c r="K19" s="103"/>
    </row>
    <row r="20" spans="1:11" ht="13.5" thickBot="1">
      <c r="A20" s="388"/>
      <c r="B20" s="389"/>
      <c r="C20" s="389"/>
      <c r="D20" s="389"/>
      <c r="E20" s="389"/>
      <c r="F20" s="389"/>
      <c r="G20" s="389"/>
      <c r="H20" s="389"/>
      <c r="I20" s="389"/>
      <c r="J20" s="389"/>
      <c r="K20" s="238"/>
    </row>
    <row r="21" spans="1:11">
      <c r="A21" s="390"/>
      <c r="B21" s="391"/>
      <c r="C21" s="391"/>
      <c r="D21" s="391"/>
      <c r="E21" s="391"/>
      <c r="F21" s="391"/>
      <c r="G21" s="391"/>
      <c r="H21" s="391"/>
      <c r="I21" s="391"/>
      <c r="J21" s="391"/>
    </row>
    <row r="22" spans="1:11">
      <c r="A22" s="391"/>
      <c r="B22" s="391"/>
      <c r="C22" s="391"/>
      <c r="D22" s="391"/>
      <c r="E22" s="391"/>
      <c r="F22" s="391"/>
      <c r="G22" s="391"/>
      <c r="H22" s="391"/>
      <c r="I22" s="391"/>
      <c r="J22" s="391"/>
    </row>
    <row r="23" spans="1:11">
      <c r="A23" s="391"/>
      <c r="B23" s="391"/>
      <c r="C23" s="391"/>
      <c r="D23" s="391"/>
      <c r="E23" s="391"/>
      <c r="F23" s="391"/>
      <c r="G23" s="391"/>
      <c r="H23" s="391"/>
      <c r="I23" s="391"/>
      <c r="J23" s="391"/>
    </row>
  </sheetData>
  <mergeCells count="10">
    <mergeCell ref="A4:J4"/>
    <mergeCell ref="A6:J6"/>
    <mergeCell ref="A16:J16"/>
    <mergeCell ref="A17:J17"/>
    <mergeCell ref="A18:J18"/>
    <mergeCell ref="A19:J19"/>
    <mergeCell ref="A20:J20"/>
    <mergeCell ref="A21:J21"/>
    <mergeCell ref="A22:J22"/>
    <mergeCell ref="A23:J23"/>
  </mergeCells>
  <phoneticPr fontId="4" type="noConversion"/>
  <pageMargins left="1.3779527559055118" right="0.59055118110236227" top="1.3779527559055118" bottom="0.98425196850393704" header="0" footer="0"/>
  <pageSetup paperSize="9" scale="93" orientation="portrait" horizontalDpi="360" verticalDpi="360" r:id="rId1"/>
  <headerFooter alignWithMargins="0"/>
</worksheet>
</file>

<file path=xl/worksheets/sheet8.xml><?xml version="1.0" encoding="utf-8"?>
<worksheet xmlns="http://schemas.openxmlformats.org/spreadsheetml/2006/main" xmlns:r="http://schemas.openxmlformats.org/officeDocument/2006/relationships">
  <dimension ref="B1:L29"/>
  <sheetViews>
    <sheetView workbookViewId="0">
      <selection activeCell="K12" sqref="K12"/>
    </sheetView>
  </sheetViews>
  <sheetFormatPr baseColWidth="10" defaultRowHeight="12.75"/>
  <cols>
    <col min="1" max="1" width="7.75" customWidth="1"/>
    <col min="3" max="4" width="9" customWidth="1"/>
    <col min="6" max="6" width="9.875" customWidth="1"/>
    <col min="8" max="9" width="2.625" customWidth="1"/>
    <col min="10" max="10" width="2.25" customWidth="1"/>
    <col min="11" max="11" width="3.375" customWidth="1"/>
    <col min="12" max="12" width="9.5" customWidth="1"/>
    <col min="257" max="257" width="7.75" customWidth="1"/>
    <col min="259" max="260" width="9" customWidth="1"/>
    <col min="262" max="262" width="9.875" customWidth="1"/>
    <col min="264" max="265" width="2.625" customWidth="1"/>
    <col min="266" max="266" width="2.25" customWidth="1"/>
    <col min="267" max="267" width="3.375" customWidth="1"/>
    <col min="268" max="268" width="9.5" customWidth="1"/>
    <col min="513" max="513" width="7.75" customWidth="1"/>
    <col min="515" max="516" width="9" customWidth="1"/>
    <col min="518" max="518" width="9.875" customWidth="1"/>
    <col min="520" max="521" width="2.625" customWidth="1"/>
    <col min="522" max="522" width="2.25" customWidth="1"/>
    <col min="523" max="523" width="3.375" customWidth="1"/>
    <col min="524" max="524" width="9.5" customWidth="1"/>
    <col min="769" max="769" width="7.75" customWidth="1"/>
    <col min="771" max="772" width="9" customWidth="1"/>
    <col min="774" max="774" width="9.875" customWidth="1"/>
    <col min="776" max="777" width="2.625" customWidth="1"/>
    <col min="778" max="778" width="2.25" customWidth="1"/>
    <col min="779" max="779" width="3.375" customWidth="1"/>
    <col min="780" max="780" width="9.5" customWidth="1"/>
    <col min="1025" max="1025" width="7.75" customWidth="1"/>
    <col min="1027" max="1028" width="9" customWidth="1"/>
    <col min="1030" max="1030" width="9.875" customWidth="1"/>
    <col min="1032" max="1033" width="2.625" customWidth="1"/>
    <col min="1034" max="1034" width="2.25" customWidth="1"/>
    <col min="1035" max="1035" width="3.375" customWidth="1"/>
    <col min="1036" max="1036" width="9.5" customWidth="1"/>
    <col min="1281" max="1281" width="7.75" customWidth="1"/>
    <col min="1283" max="1284" width="9" customWidth="1"/>
    <col min="1286" max="1286" width="9.875" customWidth="1"/>
    <col min="1288" max="1289" width="2.625" customWidth="1"/>
    <col min="1290" max="1290" width="2.25" customWidth="1"/>
    <col min="1291" max="1291" width="3.375" customWidth="1"/>
    <col min="1292" max="1292" width="9.5" customWidth="1"/>
    <col min="1537" max="1537" width="7.75" customWidth="1"/>
    <col min="1539" max="1540" width="9" customWidth="1"/>
    <col min="1542" max="1542" width="9.875" customWidth="1"/>
    <col min="1544" max="1545" width="2.625" customWidth="1"/>
    <col min="1546" max="1546" width="2.25" customWidth="1"/>
    <col min="1547" max="1547" width="3.375" customWidth="1"/>
    <col min="1548" max="1548" width="9.5" customWidth="1"/>
    <col min="1793" max="1793" width="7.75" customWidth="1"/>
    <col min="1795" max="1796" width="9" customWidth="1"/>
    <col min="1798" max="1798" width="9.875" customWidth="1"/>
    <col min="1800" max="1801" width="2.625" customWidth="1"/>
    <col min="1802" max="1802" width="2.25" customWidth="1"/>
    <col min="1803" max="1803" width="3.375" customWidth="1"/>
    <col min="1804" max="1804" width="9.5" customWidth="1"/>
    <col min="2049" max="2049" width="7.75" customWidth="1"/>
    <col min="2051" max="2052" width="9" customWidth="1"/>
    <col min="2054" max="2054" width="9.875" customWidth="1"/>
    <col min="2056" max="2057" width="2.625" customWidth="1"/>
    <col min="2058" max="2058" width="2.25" customWidth="1"/>
    <col min="2059" max="2059" width="3.375" customWidth="1"/>
    <col min="2060" max="2060" width="9.5" customWidth="1"/>
    <col min="2305" max="2305" width="7.75" customWidth="1"/>
    <col min="2307" max="2308" width="9" customWidth="1"/>
    <col min="2310" max="2310" width="9.875" customWidth="1"/>
    <col min="2312" max="2313" width="2.625" customWidth="1"/>
    <col min="2314" max="2314" width="2.25" customWidth="1"/>
    <col min="2315" max="2315" width="3.375" customWidth="1"/>
    <col min="2316" max="2316" width="9.5" customWidth="1"/>
    <col min="2561" max="2561" width="7.75" customWidth="1"/>
    <col min="2563" max="2564" width="9" customWidth="1"/>
    <col min="2566" max="2566" width="9.875" customWidth="1"/>
    <col min="2568" max="2569" width="2.625" customWidth="1"/>
    <col min="2570" max="2570" width="2.25" customWidth="1"/>
    <col min="2571" max="2571" width="3.375" customWidth="1"/>
    <col min="2572" max="2572" width="9.5" customWidth="1"/>
    <col min="2817" max="2817" width="7.75" customWidth="1"/>
    <col min="2819" max="2820" width="9" customWidth="1"/>
    <col min="2822" max="2822" width="9.875" customWidth="1"/>
    <col min="2824" max="2825" width="2.625" customWidth="1"/>
    <col min="2826" max="2826" width="2.25" customWidth="1"/>
    <col min="2827" max="2827" width="3.375" customWidth="1"/>
    <col min="2828" max="2828" width="9.5" customWidth="1"/>
    <col min="3073" max="3073" width="7.75" customWidth="1"/>
    <col min="3075" max="3076" width="9" customWidth="1"/>
    <col min="3078" max="3078" width="9.875" customWidth="1"/>
    <col min="3080" max="3081" width="2.625" customWidth="1"/>
    <col min="3082" max="3082" width="2.25" customWidth="1"/>
    <col min="3083" max="3083" width="3.375" customWidth="1"/>
    <col min="3084" max="3084" width="9.5" customWidth="1"/>
    <col min="3329" max="3329" width="7.75" customWidth="1"/>
    <col min="3331" max="3332" width="9" customWidth="1"/>
    <col min="3334" max="3334" width="9.875" customWidth="1"/>
    <col min="3336" max="3337" width="2.625" customWidth="1"/>
    <col min="3338" max="3338" width="2.25" customWidth="1"/>
    <col min="3339" max="3339" width="3.375" customWidth="1"/>
    <col min="3340" max="3340" width="9.5" customWidth="1"/>
    <col min="3585" max="3585" width="7.75" customWidth="1"/>
    <col min="3587" max="3588" width="9" customWidth="1"/>
    <col min="3590" max="3590" width="9.875" customWidth="1"/>
    <col min="3592" max="3593" width="2.625" customWidth="1"/>
    <col min="3594" max="3594" width="2.25" customWidth="1"/>
    <col min="3595" max="3595" width="3.375" customWidth="1"/>
    <col min="3596" max="3596" width="9.5" customWidth="1"/>
    <col min="3841" max="3841" width="7.75" customWidth="1"/>
    <col min="3843" max="3844" width="9" customWidth="1"/>
    <col min="3846" max="3846" width="9.875" customWidth="1"/>
    <col min="3848" max="3849" width="2.625" customWidth="1"/>
    <col min="3850" max="3850" width="2.25" customWidth="1"/>
    <col min="3851" max="3851" width="3.375" customWidth="1"/>
    <col min="3852" max="3852" width="9.5" customWidth="1"/>
    <col min="4097" max="4097" width="7.75" customWidth="1"/>
    <col min="4099" max="4100" width="9" customWidth="1"/>
    <col min="4102" max="4102" width="9.875" customWidth="1"/>
    <col min="4104" max="4105" width="2.625" customWidth="1"/>
    <col min="4106" max="4106" width="2.25" customWidth="1"/>
    <col min="4107" max="4107" width="3.375" customWidth="1"/>
    <col min="4108" max="4108" width="9.5" customWidth="1"/>
    <col min="4353" max="4353" width="7.75" customWidth="1"/>
    <col min="4355" max="4356" width="9" customWidth="1"/>
    <col min="4358" max="4358" width="9.875" customWidth="1"/>
    <col min="4360" max="4361" width="2.625" customWidth="1"/>
    <col min="4362" max="4362" width="2.25" customWidth="1"/>
    <col min="4363" max="4363" width="3.375" customWidth="1"/>
    <col min="4364" max="4364" width="9.5" customWidth="1"/>
    <col min="4609" max="4609" width="7.75" customWidth="1"/>
    <col min="4611" max="4612" width="9" customWidth="1"/>
    <col min="4614" max="4614" width="9.875" customWidth="1"/>
    <col min="4616" max="4617" width="2.625" customWidth="1"/>
    <col min="4618" max="4618" width="2.25" customWidth="1"/>
    <col min="4619" max="4619" width="3.375" customWidth="1"/>
    <col min="4620" max="4620" width="9.5" customWidth="1"/>
    <col min="4865" max="4865" width="7.75" customWidth="1"/>
    <col min="4867" max="4868" width="9" customWidth="1"/>
    <col min="4870" max="4870" width="9.875" customWidth="1"/>
    <col min="4872" max="4873" width="2.625" customWidth="1"/>
    <col min="4874" max="4874" width="2.25" customWidth="1"/>
    <col min="4875" max="4875" width="3.375" customWidth="1"/>
    <col min="4876" max="4876" width="9.5" customWidth="1"/>
    <col min="5121" max="5121" width="7.75" customWidth="1"/>
    <col min="5123" max="5124" width="9" customWidth="1"/>
    <col min="5126" max="5126" width="9.875" customWidth="1"/>
    <col min="5128" max="5129" width="2.625" customWidth="1"/>
    <col min="5130" max="5130" width="2.25" customWidth="1"/>
    <col min="5131" max="5131" width="3.375" customWidth="1"/>
    <col min="5132" max="5132" width="9.5" customWidth="1"/>
    <col min="5377" max="5377" width="7.75" customWidth="1"/>
    <col min="5379" max="5380" width="9" customWidth="1"/>
    <col min="5382" max="5382" width="9.875" customWidth="1"/>
    <col min="5384" max="5385" width="2.625" customWidth="1"/>
    <col min="5386" max="5386" width="2.25" customWidth="1"/>
    <col min="5387" max="5387" width="3.375" customWidth="1"/>
    <col min="5388" max="5388" width="9.5" customWidth="1"/>
    <col min="5633" max="5633" width="7.75" customWidth="1"/>
    <col min="5635" max="5636" width="9" customWidth="1"/>
    <col min="5638" max="5638" width="9.875" customWidth="1"/>
    <col min="5640" max="5641" width="2.625" customWidth="1"/>
    <col min="5642" max="5642" width="2.25" customWidth="1"/>
    <col min="5643" max="5643" width="3.375" customWidth="1"/>
    <col min="5644" max="5644" width="9.5" customWidth="1"/>
    <col min="5889" max="5889" width="7.75" customWidth="1"/>
    <col min="5891" max="5892" width="9" customWidth="1"/>
    <col min="5894" max="5894" width="9.875" customWidth="1"/>
    <col min="5896" max="5897" width="2.625" customWidth="1"/>
    <col min="5898" max="5898" width="2.25" customWidth="1"/>
    <col min="5899" max="5899" width="3.375" customWidth="1"/>
    <col min="5900" max="5900" width="9.5" customWidth="1"/>
    <col min="6145" max="6145" width="7.75" customWidth="1"/>
    <col min="6147" max="6148" width="9" customWidth="1"/>
    <col min="6150" max="6150" width="9.875" customWidth="1"/>
    <col min="6152" max="6153" width="2.625" customWidth="1"/>
    <col min="6154" max="6154" width="2.25" customWidth="1"/>
    <col min="6155" max="6155" width="3.375" customWidth="1"/>
    <col min="6156" max="6156" width="9.5" customWidth="1"/>
    <col min="6401" max="6401" width="7.75" customWidth="1"/>
    <col min="6403" max="6404" width="9" customWidth="1"/>
    <col min="6406" max="6406" width="9.875" customWidth="1"/>
    <col min="6408" max="6409" width="2.625" customWidth="1"/>
    <col min="6410" max="6410" width="2.25" customWidth="1"/>
    <col min="6411" max="6411" width="3.375" customWidth="1"/>
    <col min="6412" max="6412" width="9.5" customWidth="1"/>
    <col min="6657" max="6657" width="7.75" customWidth="1"/>
    <col min="6659" max="6660" width="9" customWidth="1"/>
    <col min="6662" max="6662" width="9.875" customWidth="1"/>
    <col min="6664" max="6665" width="2.625" customWidth="1"/>
    <col min="6666" max="6666" width="2.25" customWidth="1"/>
    <col min="6667" max="6667" width="3.375" customWidth="1"/>
    <col min="6668" max="6668" width="9.5" customWidth="1"/>
    <col min="6913" max="6913" width="7.75" customWidth="1"/>
    <col min="6915" max="6916" width="9" customWidth="1"/>
    <col min="6918" max="6918" width="9.875" customWidth="1"/>
    <col min="6920" max="6921" width="2.625" customWidth="1"/>
    <col min="6922" max="6922" width="2.25" customWidth="1"/>
    <col min="6923" max="6923" width="3.375" customWidth="1"/>
    <col min="6924" max="6924" width="9.5" customWidth="1"/>
    <col min="7169" max="7169" width="7.75" customWidth="1"/>
    <col min="7171" max="7172" width="9" customWidth="1"/>
    <col min="7174" max="7174" width="9.875" customWidth="1"/>
    <col min="7176" max="7177" width="2.625" customWidth="1"/>
    <col min="7178" max="7178" width="2.25" customWidth="1"/>
    <col min="7179" max="7179" width="3.375" customWidth="1"/>
    <col min="7180" max="7180" width="9.5" customWidth="1"/>
    <col min="7425" max="7425" width="7.75" customWidth="1"/>
    <col min="7427" max="7428" width="9" customWidth="1"/>
    <col min="7430" max="7430" width="9.875" customWidth="1"/>
    <col min="7432" max="7433" width="2.625" customWidth="1"/>
    <col min="7434" max="7434" width="2.25" customWidth="1"/>
    <col min="7435" max="7435" width="3.375" customWidth="1"/>
    <col min="7436" max="7436" width="9.5" customWidth="1"/>
    <col min="7681" max="7681" width="7.75" customWidth="1"/>
    <col min="7683" max="7684" width="9" customWidth="1"/>
    <col min="7686" max="7686" width="9.875" customWidth="1"/>
    <col min="7688" max="7689" width="2.625" customWidth="1"/>
    <col min="7690" max="7690" width="2.25" customWidth="1"/>
    <col min="7691" max="7691" width="3.375" customWidth="1"/>
    <col min="7692" max="7692" width="9.5" customWidth="1"/>
    <col min="7937" max="7937" width="7.75" customWidth="1"/>
    <col min="7939" max="7940" width="9" customWidth="1"/>
    <col min="7942" max="7942" width="9.875" customWidth="1"/>
    <col min="7944" max="7945" width="2.625" customWidth="1"/>
    <col min="7946" max="7946" width="2.25" customWidth="1"/>
    <col min="7947" max="7947" width="3.375" customWidth="1"/>
    <col min="7948" max="7948" width="9.5" customWidth="1"/>
    <col min="8193" max="8193" width="7.75" customWidth="1"/>
    <col min="8195" max="8196" width="9" customWidth="1"/>
    <col min="8198" max="8198" width="9.875" customWidth="1"/>
    <col min="8200" max="8201" width="2.625" customWidth="1"/>
    <col min="8202" max="8202" width="2.25" customWidth="1"/>
    <col min="8203" max="8203" width="3.375" customWidth="1"/>
    <col min="8204" max="8204" width="9.5" customWidth="1"/>
    <col min="8449" max="8449" width="7.75" customWidth="1"/>
    <col min="8451" max="8452" width="9" customWidth="1"/>
    <col min="8454" max="8454" width="9.875" customWidth="1"/>
    <col min="8456" max="8457" width="2.625" customWidth="1"/>
    <col min="8458" max="8458" width="2.25" customWidth="1"/>
    <col min="8459" max="8459" width="3.375" customWidth="1"/>
    <col min="8460" max="8460" width="9.5" customWidth="1"/>
    <col min="8705" max="8705" width="7.75" customWidth="1"/>
    <col min="8707" max="8708" width="9" customWidth="1"/>
    <col min="8710" max="8710" width="9.875" customWidth="1"/>
    <col min="8712" max="8713" width="2.625" customWidth="1"/>
    <col min="8714" max="8714" width="2.25" customWidth="1"/>
    <col min="8715" max="8715" width="3.375" customWidth="1"/>
    <col min="8716" max="8716" width="9.5" customWidth="1"/>
    <col min="8961" max="8961" width="7.75" customWidth="1"/>
    <col min="8963" max="8964" width="9" customWidth="1"/>
    <col min="8966" max="8966" width="9.875" customWidth="1"/>
    <col min="8968" max="8969" width="2.625" customWidth="1"/>
    <col min="8970" max="8970" width="2.25" customWidth="1"/>
    <col min="8971" max="8971" width="3.375" customWidth="1"/>
    <col min="8972" max="8972" width="9.5" customWidth="1"/>
    <col min="9217" max="9217" width="7.75" customWidth="1"/>
    <col min="9219" max="9220" width="9" customWidth="1"/>
    <col min="9222" max="9222" width="9.875" customWidth="1"/>
    <col min="9224" max="9225" width="2.625" customWidth="1"/>
    <col min="9226" max="9226" width="2.25" customWidth="1"/>
    <col min="9227" max="9227" width="3.375" customWidth="1"/>
    <col min="9228" max="9228" width="9.5" customWidth="1"/>
    <col min="9473" max="9473" width="7.75" customWidth="1"/>
    <col min="9475" max="9476" width="9" customWidth="1"/>
    <col min="9478" max="9478" width="9.875" customWidth="1"/>
    <col min="9480" max="9481" width="2.625" customWidth="1"/>
    <col min="9482" max="9482" width="2.25" customWidth="1"/>
    <col min="9483" max="9483" width="3.375" customWidth="1"/>
    <col min="9484" max="9484" width="9.5" customWidth="1"/>
    <col min="9729" max="9729" width="7.75" customWidth="1"/>
    <col min="9731" max="9732" width="9" customWidth="1"/>
    <col min="9734" max="9734" width="9.875" customWidth="1"/>
    <col min="9736" max="9737" width="2.625" customWidth="1"/>
    <col min="9738" max="9738" width="2.25" customWidth="1"/>
    <col min="9739" max="9739" width="3.375" customWidth="1"/>
    <col min="9740" max="9740" width="9.5" customWidth="1"/>
    <col min="9985" max="9985" width="7.75" customWidth="1"/>
    <col min="9987" max="9988" width="9" customWidth="1"/>
    <col min="9990" max="9990" width="9.875" customWidth="1"/>
    <col min="9992" max="9993" width="2.625" customWidth="1"/>
    <col min="9994" max="9994" width="2.25" customWidth="1"/>
    <col min="9995" max="9995" width="3.375" customWidth="1"/>
    <col min="9996" max="9996" width="9.5" customWidth="1"/>
    <col min="10241" max="10241" width="7.75" customWidth="1"/>
    <col min="10243" max="10244" width="9" customWidth="1"/>
    <col min="10246" max="10246" width="9.875" customWidth="1"/>
    <col min="10248" max="10249" width="2.625" customWidth="1"/>
    <col min="10250" max="10250" width="2.25" customWidth="1"/>
    <col min="10251" max="10251" width="3.375" customWidth="1"/>
    <col min="10252" max="10252" width="9.5" customWidth="1"/>
    <col min="10497" max="10497" width="7.75" customWidth="1"/>
    <col min="10499" max="10500" width="9" customWidth="1"/>
    <col min="10502" max="10502" width="9.875" customWidth="1"/>
    <col min="10504" max="10505" width="2.625" customWidth="1"/>
    <col min="10506" max="10506" width="2.25" customWidth="1"/>
    <col min="10507" max="10507" width="3.375" customWidth="1"/>
    <col min="10508" max="10508" width="9.5" customWidth="1"/>
    <col min="10753" max="10753" width="7.75" customWidth="1"/>
    <col min="10755" max="10756" width="9" customWidth="1"/>
    <col min="10758" max="10758" width="9.875" customWidth="1"/>
    <col min="10760" max="10761" width="2.625" customWidth="1"/>
    <col min="10762" max="10762" width="2.25" customWidth="1"/>
    <col min="10763" max="10763" width="3.375" customWidth="1"/>
    <col min="10764" max="10764" width="9.5" customWidth="1"/>
    <col min="11009" max="11009" width="7.75" customWidth="1"/>
    <col min="11011" max="11012" width="9" customWidth="1"/>
    <col min="11014" max="11014" width="9.875" customWidth="1"/>
    <col min="11016" max="11017" width="2.625" customWidth="1"/>
    <col min="11018" max="11018" width="2.25" customWidth="1"/>
    <col min="11019" max="11019" width="3.375" customWidth="1"/>
    <col min="11020" max="11020" width="9.5" customWidth="1"/>
    <col min="11265" max="11265" width="7.75" customWidth="1"/>
    <col min="11267" max="11268" width="9" customWidth="1"/>
    <col min="11270" max="11270" width="9.875" customWidth="1"/>
    <col min="11272" max="11273" width="2.625" customWidth="1"/>
    <col min="11274" max="11274" width="2.25" customWidth="1"/>
    <col min="11275" max="11275" width="3.375" customWidth="1"/>
    <col min="11276" max="11276" width="9.5" customWidth="1"/>
    <col min="11521" max="11521" width="7.75" customWidth="1"/>
    <col min="11523" max="11524" width="9" customWidth="1"/>
    <col min="11526" max="11526" width="9.875" customWidth="1"/>
    <col min="11528" max="11529" width="2.625" customWidth="1"/>
    <col min="11530" max="11530" width="2.25" customWidth="1"/>
    <col min="11531" max="11531" width="3.375" customWidth="1"/>
    <col min="11532" max="11532" width="9.5" customWidth="1"/>
    <col min="11777" max="11777" width="7.75" customWidth="1"/>
    <col min="11779" max="11780" width="9" customWidth="1"/>
    <col min="11782" max="11782" width="9.875" customWidth="1"/>
    <col min="11784" max="11785" width="2.625" customWidth="1"/>
    <col min="11786" max="11786" width="2.25" customWidth="1"/>
    <col min="11787" max="11787" width="3.375" customWidth="1"/>
    <col min="11788" max="11788" width="9.5" customWidth="1"/>
    <col min="12033" max="12033" width="7.75" customWidth="1"/>
    <col min="12035" max="12036" width="9" customWidth="1"/>
    <col min="12038" max="12038" width="9.875" customWidth="1"/>
    <col min="12040" max="12041" width="2.625" customWidth="1"/>
    <col min="12042" max="12042" width="2.25" customWidth="1"/>
    <col min="12043" max="12043" width="3.375" customWidth="1"/>
    <col min="12044" max="12044" width="9.5" customWidth="1"/>
    <col min="12289" max="12289" width="7.75" customWidth="1"/>
    <col min="12291" max="12292" width="9" customWidth="1"/>
    <col min="12294" max="12294" width="9.875" customWidth="1"/>
    <col min="12296" max="12297" width="2.625" customWidth="1"/>
    <col min="12298" max="12298" width="2.25" customWidth="1"/>
    <col min="12299" max="12299" width="3.375" customWidth="1"/>
    <col min="12300" max="12300" width="9.5" customWidth="1"/>
    <col min="12545" max="12545" width="7.75" customWidth="1"/>
    <col min="12547" max="12548" width="9" customWidth="1"/>
    <col min="12550" max="12550" width="9.875" customWidth="1"/>
    <col min="12552" max="12553" width="2.625" customWidth="1"/>
    <col min="12554" max="12554" width="2.25" customWidth="1"/>
    <col min="12555" max="12555" width="3.375" customWidth="1"/>
    <col min="12556" max="12556" width="9.5" customWidth="1"/>
    <col min="12801" max="12801" width="7.75" customWidth="1"/>
    <col min="12803" max="12804" width="9" customWidth="1"/>
    <col min="12806" max="12806" width="9.875" customWidth="1"/>
    <col min="12808" max="12809" width="2.625" customWidth="1"/>
    <col min="12810" max="12810" width="2.25" customWidth="1"/>
    <col min="12811" max="12811" width="3.375" customWidth="1"/>
    <col min="12812" max="12812" width="9.5" customWidth="1"/>
    <col min="13057" max="13057" width="7.75" customWidth="1"/>
    <col min="13059" max="13060" width="9" customWidth="1"/>
    <col min="13062" max="13062" width="9.875" customWidth="1"/>
    <col min="13064" max="13065" width="2.625" customWidth="1"/>
    <col min="13066" max="13066" width="2.25" customWidth="1"/>
    <col min="13067" max="13067" width="3.375" customWidth="1"/>
    <col min="13068" max="13068" width="9.5" customWidth="1"/>
    <col min="13313" max="13313" width="7.75" customWidth="1"/>
    <col min="13315" max="13316" width="9" customWidth="1"/>
    <col min="13318" max="13318" width="9.875" customWidth="1"/>
    <col min="13320" max="13321" width="2.625" customWidth="1"/>
    <col min="13322" max="13322" width="2.25" customWidth="1"/>
    <col min="13323" max="13323" width="3.375" customWidth="1"/>
    <col min="13324" max="13324" width="9.5" customWidth="1"/>
    <col min="13569" max="13569" width="7.75" customWidth="1"/>
    <col min="13571" max="13572" width="9" customWidth="1"/>
    <col min="13574" max="13574" width="9.875" customWidth="1"/>
    <col min="13576" max="13577" width="2.625" customWidth="1"/>
    <col min="13578" max="13578" width="2.25" customWidth="1"/>
    <col min="13579" max="13579" width="3.375" customWidth="1"/>
    <col min="13580" max="13580" width="9.5" customWidth="1"/>
    <col min="13825" max="13825" width="7.75" customWidth="1"/>
    <col min="13827" max="13828" width="9" customWidth="1"/>
    <col min="13830" max="13830" width="9.875" customWidth="1"/>
    <col min="13832" max="13833" width="2.625" customWidth="1"/>
    <col min="13834" max="13834" width="2.25" customWidth="1"/>
    <col min="13835" max="13835" width="3.375" customWidth="1"/>
    <col min="13836" max="13836" width="9.5" customWidth="1"/>
    <col min="14081" max="14081" width="7.75" customWidth="1"/>
    <col min="14083" max="14084" width="9" customWidth="1"/>
    <col min="14086" max="14086" width="9.875" customWidth="1"/>
    <col min="14088" max="14089" width="2.625" customWidth="1"/>
    <col min="14090" max="14090" width="2.25" customWidth="1"/>
    <col min="14091" max="14091" width="3.375" customWidth="1"/>
    <col min="14092" max="14092" width="9.5" customWidth="1"/>
    <col min="14337" max="14337" width="7.75" customWidth="1"/>
    <col min="14339" max="14340" width="9" customWidth="1"/>
    <col min="14342" max="14342" width="9.875" customWidth="1"/>
    <col min="14344" max="14345" width="2.625" customWidth="1"/>
    <col min="14346" max="14346" width="2.25" customWidth="1"/>
    <col min="14347" max="14347" width="3.375" customWidth="1"/>
    <col min="14348" max="14348" width="9.5" customWidth="1"/>
    <col min="14593" max="14593" width="7.75" customWidth="1"/>
    <col min="14595" max="14596" width="9" customWidth="1"/>
    <col min="14598" max="14598" width="9.875" customWidth="1"/>
    <col min="14600" max="14601" width="2.625" customWidth="1"/>
    <col min="14602" max="14602" width="2.25" customWidth="1"/>
    <col min="14603" max="14603" width="3.375" customWidth="1"/>
    <col min="14604" max="14604" width="9.5" customWidth="1"/>
    <col min="14849" max="14849" width="7.75" customWidth="1"/>
    <col min="14851" max="14852" width="9" customWidth="1"/>
    <col min="14854" max="14854" width="9.875" customWidth="1"/>
    <col min="14856" max="14857" width="2.625" customWidth="1"/>
    <col min="14858" max="14858" width="2.25" customWidth="1"/>
    <col min="14859" max="14859" width="3.375" customWidth="1"/>
    <col min="14860" max="14860" width="9.5" customWidth="1"/>
    <col min="15105" max="15105" width="7.75" customWidth="1"/>
    <col min="15107" max="15108" width="9" customWidth="1"/>
    <col min="15110" max="15110" width="9.875" customWidth="1"/>
    <col min="15112" max="15113" width="2.625" customWidth="1"/>
    <col min="15114" max="15114" width="2.25" customWidth="1"/>
    <col min="15115" max="15115" width="3.375" customWidth="1"/>
    <col min="15116" max="15116" width="9.5" customWidth="1"/>
    <col min="15361" max="15361" width="7.75" customWidth="1"/>
    <col min="15363" max="15364" width="9" customWidth="1"/>
    <col min="15366" max="15366" width="9.875" customWidth="1"/>
    <col min="15368" max="15369" width="2.625" customWidth="1"/>
    <col min="15370" max="15370" width="2.25" customWidth="1"/>
    <col min="15371" max="15371" width="3.375" customWidth="1"/>
    <col min="15372" max="15372" width="9.5" customWidth="1"/>
    <col min="15617" max="15617" width="7.75" customWidth="1"/>
    <col min="15619" max="15620" width="9" customWidth="1"/>
    <col min="15622" max="15622" width="9.875" customWidth="1"/>
    <col min="15624" max="15625" width="2.625" customWidth="1"/>
    <col min="15626" max="15626" width="2.25" customWidth="1"/>
    <col min="15627" max="15627" width="3.375" customWidth="1"/>
    <col min="15628" max="15628" width="9.5" customWidth="1"/>
    <col min="15873" max="15873" width="7.75" customWidth="1"/>
    <col min="15875" max="15876" width="9" customWidth="1"/>
    <col min="15878" max="15878" width="9.875" customWidth="1"/>
    <col min="15880" max="15881" width="2.625" customWidth="1"/>
    <col min="15882" max="15882" width="2.25" customWidth="1"/>
    <col min="15883" max="15883" width="3.375" customWidth="1"/>
    <col min="15884" max="15884" width="9.5" customWidth="1"/>
    <col min="16129" max="16129" width="7.75" customWidth="1"/>
    <col min="16131" max="16132" width="9" customWidth="1"/>
    <col min="16134" max="16134" width="9.875" customWidth="1"/>
    <col min="16136" max="16137" width="2.625" customWidth="1"/>
    <col min="16138" max="16138" width="2.25" customWidth="1"/>
    <col min="16139" max="16139" width="3.375" customWidth="1"/>
    <col min="16140" max="16140" width="9.5" customWidth="1"/>
  </cols>
  <sheetData>
    <row r="1" spans="2:12">
      <c r="B1" s="104"/>
      <c r="C1" s="101"/>
      <c r="D1" s="101"/>
      <c r="E1" s="101"/>
      <c r="F1" s="101"/>
      <c r="G1" s="101"/>
      <c r="H1" s="101"/>
      <c r="I1" s="101"/>
      <c r="J1" s="101"/>
      <c r="K1" s="101"/>
      <c r="L1" s="102"/>
    </row>
    <row r="2" spans="2:12">
      <c r="B2" s="215"/>
      <c r="L2" s="103"/>
    </row>
    <row r="3" spans="2:12">
      <c r="B3" s="215"/>
      <c r="C3" s="247"/>
      <c r="D3" s="247" t="s">
        <v>145</v>
      </c>
      <c r="E3" s="247"/>
      <c r="F3" s="247"/>
      <c r="L3" s="103"/>
    </row>
    <row r="4" spans="2:12">
      <c r="B4" s="215"/>
      <c r="C4" s="247"/>
      <c r="D4" s="247"/>
      <c r="E4" s="247"/>
      <c r="F4" s="247"/>
      <c r="L4" s="103"/>
    </row>
    <row r="5" spans="2:12">
      <c r="B5" s="215"/>
      <c r="C5" s="247"/>
      <c r="D5" s="247" t="s">
        <v>158</v>
      </c>
      <c r="E5" s="247"/>
      <c r="F5" s="247"/>
      <c r="L5" s="103"/>
    </row>
    <row r="6" spans="2:12">
      <c r="B6" s="215"/>
      <c r="L6" s="103"/>
    </row>
    <row r="7" spans="2:12">
      <c r="B7" s="215"/>
      <c r="L7" s="103"/>
    </row>
    <row r="8" spans="2:12">
      <c r="B8" s="237" t="s">
        <v>144</v>
      </c>
      <c r="C8" s="248"/>
      <c r="D8" s="248"/>
      <c r="E8" s="248"/>
      <c r="F8" s="248"/>
      <c r="G8" s="248"/>
      <c r="H8" s="248"/>
      <c r="I8" s="248"/>
      <c r="J8" s="248"/>
      <c r="K8" s="248"/>
      <c r="L8" s="103"/>
    </row>
    <row r="9" spans="2:12">
      <c r="B9" s="237"/>
      <c r="C9" s="248"/>
      <c r="D9" s="248"/>
      <c r="E9" s="248"/>
      <c r="F9" s="248"/>
      <c r="G9" s="248"/>
      <c r="H9" s="248"/>
      <c r="I9" s="248"/>
      <c r="J9" s="248"/>
      <c r="K9" s="248"/>
      <c r="L9" s="103"/>
    </row>
    <row r="10" spans="2:12">
      <c r="B10" s="110" t="s">
        <v>30</v>
      </c>
      <c r="C10" s="249"/>
      <c r="D10" s="249" t="s">
        <v>138</v>
      </c>
      <c r="E10" s="248"/>
      <c r="F10" s="248"/>
      <c r="G10" s="248"/>
      <c r="H10" s="248"/>
      <c r="I10" s="248"/>
      <c r="J10" s="248"/>
      <c r="K10" s="248"/>
      <c r="L10" s="103"/>
    </row>
    <row r="11" spans="2:12">
      <c r="B11" s="237"/>
      <c r="C11" s="248"/>
      <c r="D11" s="248"/>
      <c r="E11" s="248"/>
      <c r="F11" s="248"/>
      <c r="G11" s="248"/>
      <c r="H11" s="250">
        <v>1</v>
      </c>
      <c r="I11" s="250">
        <v>2</v>
      </c>
      <c r="J11" s="250">
        <v>3</v>
      </c>
      <c r="K11" s="250">
        <v>4</v>
      </c>
      <c r="L11" s="103"/>
    </row>
    <row r="12" spans="2:12">
      <c r="B12" s="237" t="s">
        <v>31</v>
      </c>
      <c r="C12" s="251">
        <v>2020</v>
      </c>
      <c r="D12" s="248"/>
      <c r="E12" s="248"/>
      <c r="F12" s="248"/>
      <c r="G12" s="248" t="s">
        <v>32</v>
      </c>
      <c r="H12" s="217"/>
      <c r="I12" s="217"/>
      <c r="J12" s="217"/>
      <c r="K12" s="217" t="s">
        <v>63</v>
      </c>
      <c r="L12" s="103"/>
    </row>
    <row r="13" spans="2:12" ht="13.5" thickBot="1">
      <c r="B13" s="237"/>
      <c r="C13" s="248"/>
      <c r="D13" s="248"/>
      <c r="E13" s="248"/>
      <c r="F13" s="248"/>
      <c r="G13" s="248"/>
      <c r="H13" s="248"/>
      <c r="I13" s="248"/>
      <c r="J13" s="248"/>
      <c r="K13" s="248"/>
      <c r="L13" s="103"/>
    </row>
    <row r="14" spans="2:12">
      <c r="B14" s="252"/>
      <c r="C14" s="253"/>
      <c r="D14" s="253"/>
      <c r="E14" s="253"/>
      <c r="F14" s="253"/>
      <c r="G14" s="253"/>
      <c r="H14" s="253"/>
      <c r="I14" s="253"/>
      <c r="J14" s="253"/>
      <c r="K14" s="253"/>
      <c r="L14" s="254"/>
    </row>
    <row r="15" spans="2:12" ht="15.75">
      <c r="B15" s="255" t="s">
        <v>159</v>
      </c>
      <c r="C15" s="256"/>
      <c r="D15" s="257"/>
      <c r="E15" s="256"/>
      <c r="F15" s="256"/>
      <c r="G15" s="256"/>
      <c r="H15" s="256"/>
      <c r="I15" s="256"/>
      <c r="J15" s="256"/>
      <c r="K15" s="257"/>
      <c r="L15" s="258"/>
    </row>
    <row r="16" spans="2:12">
      <c r="B16" s="259"/>
      <c r="C16" s="256"/>
      <c r="D16" s="257"/>
      <c r="E16" s="256"/>
      <c r="F16" s="256"/>
      <c r="G16" s="256"/>
      <c r="H16" s="256"/>
      <c r="I16" s="256"/>
      <c r="J16" s="256"/>
      <c r="K16" s="257"/>
      <c r="L16" s="258"/>
    </row>
    <row r="17" spans="2:12">
      <c r="B17" s="259"/>
      <c r="C17" s="260"/>
      <c r="D17" s="260"/>
      <c r="E17" s="260"/>
      <c r="F17" s="260"/>
      <c r="G17" s="260"/>
      <c r="H17" s="260"/>
      <c r="I17" s="260"/>
      <c r="J17" s="260"/>
      <c r="K17" s="260"/>
      <c r="L17" s="261"/>
    </row>
    <row r="18" spans="2:12">
      <c r="B18" s="262"/>
      <c r="C18" s="398"/>
      <c r="D18" s="398"/>
      <c r="E18" s="398"/>
      <c r="F18" s="398"/>
      <c r="G18" s="398"/>
      <c r="H18" s="398"/>
      <c r="I18" s="398"/>
      <c r="J18" s="398"/>
      <c r="K18" s="398"/>
      <c r="L18" s="261"/>
    </row>
    <row r="19" spans="2:12">
      <c r="B19" s="262"/>
      <c r="C19" s="260"/>
      <c r="D19" s="260"/>
      <c r="E19" s="260"/>
      <c r="F19" s="260"/>
      <c r="G19" s="260"/>
      <c r="H19" s="260"/>
      <c r="I19" s="260"/>
      <c r="J19" s="260"/>
      <c r="K19" s="260"/>
      <c r="L19" s="261"/>
    </row>
    <row r="20" spans="2:12" ht="13.5" thickBot="1">
      <c r="B20" s="263"/>
      <c r="C20" s="264" t="s">
        <v>160</v>
      </c>
      <c r="D20" s="264"/>
      <c r="E20" s="264"/>
      <c r="F20" s="264"/>
      <c r="G20" s="264"/>
      <c r="H20" s="264"/>
      <c r="I20" s="264"/>
      <c r="J20" s="264"/>
      <c r="K20" s="264"/>
      <c r="L20" s="265"/>
    </row>
    <row r="21" spans="2:12" ht="13.5" thickBot="1">
      <c r="B21" s="266"/>
      <c r="C21" s="267"/>
      <c r="D21" s="267"/>
      <c r="E21" s="267"/>
      <c r="F21" s="267"/>
      <c r="G21" s="267"/>
      <c r="H21" s="267"/>
      <c r="I21" s="267"/>
      <c r="J21" s="267"/>
      <c r="K21" s="267"/>
      <c r="L21" s="268"/>
    </row>
    <row r="22" spans="2:12">
      <c r="B22" s="269"/>
      <c r="C22" s="270"/>
      <c r="D22" s="270"/>
      <c r="E22" s="270"/>
      <c r="F22" s="270"/>
      <c r="G22" s="270"/>
      <c r="H22" s="270"/>
      <c r="I22" s="270"/>
      <c r="J22" s="270"/>
      <c r="K22" s="270"/>
      <c r="L22" s="271"/>
    </row>
    <row r="23" spans="2:12" ht="13.5" thickBot="1">
      <c r="B23" s="272"/>
      <c r="C23" s="273"/>
      <c r="D23" s="273"/>
      <c r="E23" s="273"/>
      <c r="F23" s="273"/>
      <c r="G23" s="273"/>
      <c r="H23" s="273"/>
      <c r="I23" s="273"/>
      <c r="J23" s="273"/>
      <c r="K23" s="273"/>
      <c r="L23" s="274"/>
    </row>
    <row r="24" spans="2:12">
      <c r="B24" s="248"/>
      <c r="C24" s="248"/>
      <c r="D24" s="248"/>
      <c r="E24" s="248"/>
      <c r="F24" s="248"/>
      <c r="G24" s="248"/>
      <c r="H24" s="248"/>
      <c r="I24" s="248"/>
      <c r="J24" s="248"/>
      <c r="K24" s="248"/>
    </row>
    <row r="25" spans="2:12">
      <c r="B25" s="248"/>
      <c r="C25" s="248"/>
      <c r="D25" s="248"/>
      <c r="E25" s="248"/>
      <c r="F25" s="248"/>
      <c r="G25" s="248"/>
      <c r="H25" s="248"/>
      <c r="I25" s="248"/>
      <c r="J25" s="248"/>
      <c r="K25" s="248"/>
    </row>
    <row r="26" spans="2:12">
      <c r="B26" s="248"/>
      <c r="C26" s="248"/>
      <c r="D26" s="248"/>
      <c r="E26" s="248"/>
      <c r="F26" s="248"/>
      <c r="G26" s="248"/>
      <c r="H26" s="248"/>
      <c r="I26" s="248"/>
      <c r="J26" s="248"/>
      <c r="K26" s="248"/>
    </row>
    <row r="27" spans="2:12">
      <c r="B27" s="248"/>
      <c r="C27" s="248"/>
      <c r="D27" s="248"/>
      <c r="E27" s="248"/>
      <c r="F27" s="248"/>
      <c r="G27" s="248"/>
      <c r="H27" s="248"/>
      <c r="I27" s="248"/>
      <c r="J27" s="248"/>
      <c r="K27" s="248"/>
    </row>
    <row r="28" spans="2:12">
      <c r="B28" s="248"/>
      <c r="C28" s="248"/>
      <c r="D28" s="248"/>
      <c r="E28" s="248"/>
      <c r="F28" s="248"/>
      <c r="G28" s="248"/>
      <c r="H28" s="248"/>
      <c r="I28" s="248"/>
      <c r="J28" s="248"/>
      <c r="K28" s="248"/>
    </row>
    <row r="29" spans="2:12">
      <c r="B29" s="248"/>
      <c r="C29" s="248"/>
      <c r="D29" s="248"/>
      <c r="E29" s="248"/>
      <c r="F29" s="248"/>
      <c r="G29" s="248"/>
      <c r="H29" s="248"/>
      <c r="I29" s="248"/>
      <c r="J29" s="248"/>
      <c r="K29" s="248"/>
    </row>
  </sheetData>
  <mergeCells count="1">
    <mergeCell ref="C18:K18"/>
  </mergeCells>
  <pageMargins left="0.31496062992125984" right="0" top="0.74803149606299213" bottom="0.74803149606299213" header="0.31496062992125984" footer="0.31496062992125984"/>
  <pageSetup paperSize="9" scale="95" orientation="portrait" horizontalDpi="0" verticalDpi="0" r:id="rId1"/>
</worksheet>
</file>

<file path=xl/worksheets/sheet9.xml><?xml version="1.0" encoding="utf-8"?>
<worksheet xmlns="http://schemas.openxmlformats.org/spreadsheetml/2006/main" xmlns:r="http://schemas.openxmlformats.org/officeDocument/2006/relationships">
  <dimension ref="A1:E11"/>
  <sheetViews>
    <sheetView workbookViewId="0">
      <selection activeCell="J11" sqref="J11"/>
    </sheetView>
  </sheetViews>
  <sheetFormatPr baseColWidth="10" defaultRowHeight="12.75"/>
  <cols>
    <col min="1" max="3" width="2.5" customWidth="1"/>
    <col min="4" max="4" width="3.5" customWidth="1"/>
    <col min="5" max="5" width="74.375" customWidth="1"/>
  </cols>
  <sheetData>
    <row r="1" spans="1:5" ht="99.95" customHeight="1">
      <c r="A1" s="402" t="s">
        <v>194</v>
      </c>
      <c r="B1" s="403"/>
      <c r="C1" s="403"/>
      <c r="D1" s="403"/>
      <c r="E1" s="404"/>
    </row>
    <row r="2" spans="1:5" ht="12.75" customHeight="1">
      <c r="A2" s="399"/>
      <c r="B2" s="400"/>
      <c r="C2" s="400"/>
      <c r="D2" s="400"/>
      <c r="E2" s="401"/>
    </row>
    <row r="3" spans="1:5" ht="15" customHeight="1">
      <c r="A3" s="405" t="s">
        <v>193</v>
      </c>
      <c r="B3" s="406"/>
      <c r="C3" s="406"/>
      <c r="D3" s="406"/>
      <c r="E3" s="407"/>
    </row>
    <row r="4" spans="1:5" ht="12.75" customHeight="1">
      <c r="A4" s="399"/>
      <c r="B4" s="400"/>
      <c r="C4" s="400"/>
      <c r="D4" s="400"/>
      <c r="E4" s="401"/>
    </row>
    <row r="5" spans="1:5" ht="12.75" customHeight="1">
      <c r="A5" s="399"/>
      <c r="B5" s="400"/>
      <c r="C5" s="400"/>
      <c r="D5" s="400"/>
      <c r="E5" s="401"/>
    </row>
    <row r="6" spans="1:5" ht="12.75" customHeight="1">
      <c r="A6" s="399"/>
      <c r="B6" s="400"/>
      <c r="C6" s="400"/>
      <c r="D6" s="400"/>
      <c r="E6" s="401"/>
    </row>
    <row r="7" spans="1:5" ht="12.75" customHeight="1">
      <c r="A7" s="399"/>
      <c r="B7" s="400"/>
      <c r="C7" s="400"/>
      <c r="D7" s="400"/>
      <c r="E7" s="401"/>
    </row>
    <row r="8" spans="1:5" ht="12.75" customHeight="1">
      <c r="A8" s="399"/>
      <c r="B8" s="400"/>
      <c r="C8" s="400"/>
      <c r="D8" s="400"/>
      <c r="E8" s="401"/>
    </row>
    <row r="9" spans="1:5">
      <c r="A9" s="399"/>
      <c r="B9" s="400"/>
      <c r="C9" s="400"/>
      <c r="D9" s="400"/>
      <c r="E9" s="401"/>
    </row>
    <row r="10" spans="1:5">
      <c r="A10" s="399"/>
      <c r="B10" s="400"/>
      <c r="C10" s="400"/>
      <c r="D10" s="400"/>
      <c r="E10" s="401"/>
    </row>
    <row r="11" spans="1:5">
      <c r="A11" s="399"/>
      <c r="B11" s="400"/>
      <c r="C11" s="400"/>
      <c r="D11" s="400"/>
      <c r="E11" s="401"/>
    </row>
  </sheetData>
  <mergeCells count="11">
    <mergeCell ref="A7:E7"/>
    <mergeCell ref="A8:E8"/>
    <mergeCell ref="A9:E9"/>
    <mergeCell ref="A10:E10"/>
    <mergeCell ref="A11:E11"/>
    <mergeCell ref="A6:E6"/>
    <mergeCell ref="A1:E1"/>
    <mergeCell ref="A2:E2"/>
    <mergeCell ref="A3:E3"/>
    <mergeCell ref="A4:E4"/>
    <mergeCell ref="A5:E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dimension ref="A1:N30"/>
  <sheetViews>
    <sheetView zoomScale="75" workbookViewId="0">
      <selection sqref="A1:K27"/>
    </sheetView>
  </sheetViews>
  <sheetFormatPr baseColWidth="10" defaultRowHeight="12.75"/>
  <cols>
    <col min="1" max="1" width="9.125" customWidth="1"/>
    <col min="2" max="2" width="5.75" customWidth="1"/>
    <col min="4" max="4" width="3.125" customWidth="1"/>
    <col min="5" max="5" width="3.5" customWidth="1"/>
    <col min="6" max="7" width="2.625" customWidth="1"/>
    <col min="8" max="8" width="18" style="111" customWidth="1"/>
    <col min="9" max="9" width="5.375" style="111" customWidth="1"/>
    <col min="10" max="10" width="13.625" style="111" customWidth="1"/>
    <col min="11" max="11" width="16.375" style="111" customWidth="1"/>
    <col min="12" max="12" width="12.625" bestFit="1" customWidth="1"/>
  </cols>
  <sheetData>
    <row r="1" spans="1:11" ht="15">
      <c r="A1" s="318" t="s">
        <v>0</v>
      </c>
      <c r="B1" s="318"/>
      <c r="C1" s="319"/>
      <c r="D1" s="319"/>
      <c r="E1" s="319"/>
      <c r="F1" s="319"/>
      <c r="G1" s="319"/>
      <c r="H1" s="319"/>
      <c r="I1" s="319"/>
      <c r="J1" s="319"/>
      <c r="K1" s="319"/>
    </row>
    <row r="2" spans="1:11">
      <c r="A2" s="17"/>
      <c r="B2" s="17"/>
      <c r="C2" s="17"/>
      <c r="D2" s="17"/>
      <c r="E2" s="17"/>
      <c r="F2" s="17"/>
      <c r="G2" s="17"/>
      <c r="H2" s="126"/>
      <c r="I2" s="126"/>
      <c r="J2" s="126"/>
      <c r="K2" s="126"/>
    </row>
    <row r="3" spans="1:11">
      <c r="A3" s="320" t="s">
        <v>136</v>
      </c>
      <c r="B3" s="320"/>
      <c r="C3" s="321"/>
      <c r="D3" s="321"/>
      <c r="E3" s="321"/>
      <c r="F3" s="321"/>
      <c r="G3" s="321"/>
      <c r="H3" s="321"/>
      <c r="I3" s="321"/>
      <c r="J3" s="321"/>
      <c r="K3" s="321"/>
    </row>
    <row r="4" spans="1:11">
      <c r="A4" s="17"/>
      <c r="B4" s="17"/>
      <c r="C4" s="19"/>
      <c r="D4" s="17"/>
      <c r="E4" s="17"/>
      <c r="F4" s="17"/>
      <c r="G4" s="17"/>
      <c r="H4" s="126"/>
      <c r="I4" s="126"/>
      <c r="J4" s="126"/>
      <c r="K4" s="126"/>
    </row>
    <row r="5" spans="1:11">
      <c r="A5" s="47" t="s">
        <v>137</v>
      </c>
      <c r="B5" s="20"/>
      <c r="C5" s="21"/>
      <c r="D5" s="21"/>
      <c r="E5" s="21"/>
      <c r="F5" s="21"/>
      <c r="G5" s="21"/>
      <c r="H5" s="127"/>
      <c r="I5" s="30"/>
      <c r="J5" s="144" t="s">
        <v>30</v>
      </c>
      <c r="K5" s="127" t="s">
        <v>138</v>
      </c>
    </row>
    <row r="6" spans="1:11">
      <c r="A6" s="47" t="s">
        <v>149</v>
      </c>
      <c r="B6" s="11">
        <v>2020</v>
      </c>
      <c r="C6" s="12" t="s">
        <v>32</v>
      </c>
      <c r="D6" s="13"/>
      <c r="E6" s="13"/>
      <c r="F6" s="13"/>
      <c r="G6" s="13" t="s">
        <v>63</v>
      </c>
      <c r="H6" s="30"/>
      <c r="I6" s="30"/>
      <c r="J6" s="30"/>
      <c r="K6" s="30"/>
    </row>
    <row r="7" spans="1:11" ht="13.5" thickBot="1"/>
    <row r="8" spans="1:11">
      <c r="A8" s="5"/>
      <c r="B8" s="367" t="s">
        <v>36</v>
      </c>
      <c r="C8" s="426"/>
      <c r="D8" s="426"/>
      <c r="E8" s="426"/>
      <c r="F8" s="426"/>
      <c r="G8" s="427"/>
      <c r="H8" s="218" t="s">
        <v>110</v>
      </c>
      <c r="I8" s="429" t="s">
        <v>112</v>
      </c>
      <c r="J8" s="430"/>
      <c r="K8" s="145" t="s">
        <v>116</v>
      </c>
    </row>
    <row r="9" spans="1:11">
      <c r="A9" s="5"/>
      <c r="B9" s="408"/>
      <c r="C9" s="409"/>
      <c r="D9" s="409"/>
      <c r="E9" s="409"/>
      <c r="F9" s="409"/>
      <c r="G9" s="410"/>
      <c r="H9" s="219" t="s">
        <v>111</v>
      </c>
      <c r="I9" s="431" t="s">
        <v>113</v>
      </c>
      <c r="J9" s="432"/>
      <c r="K9" s="146" t="s">
        <v>117</v>
      </c>
    </row>
    <row r="10" spans="1:11" ht="13.5" thickBot="1">
      <c r="A10" s="5"/>
      <c r="B10" s="420"/>
      <c r="C10" s="421"/>
      <c r="D10" s="421"/>
      <c r="E10" s="421"/>
      <c r="F10" s="421"/>
      <c r="G10" s="422"/>
      <c r="H10" s="220" t="s">
        <v>115</v>
      </c>
      <c r="I10" s="433" t="s">
        <v>114</v>
      </c>
      <c r="J10" s="434"/>
      <c r="K10" s="147" t="s">
        <v>115</v>
      </c>
    </row>
    <row r="11" spans="1:11">
      <c r="A11" s="99">
        <v>1</v>
      </c>
      <c r="B11" s="425" t="s">
        <v>118</v>
      </c>
      <c r="C11" s="426"/>
      <c r="D11" s="426"/>
      <c r="E11" s="426"/>
      <c r="F11" s="426"/>
      <c r="G11" s="427"/>
      <c r="H11" s="221">
        <f>+SUM(H12:H17)</f>
        <v>25211922.760000002</v>
      </c>
      <c r="I11" s="435">
        <f>+SUM(I12:J17)</f>
        <v>-23856722.75999999</v>
      </c>
      <c r="J11" s="435"/>
      <c r="K11" s="148">
        <f>+SUM(K12:K17)</f>
        <v>1355200</v>
      </c>
    </row>
    <row r="12" spans="1:11">
      <c r="A12" s="99">
        <v>2</v>
      </c>
      <c r="B12" s="424" t="s">
        <v>119</v>
      </c>
      <c r="C12" s="409"/>
      <c r="D12" s="409"/>
      <c r="E12" s="409"/>
      <c r="F12" s="409"/>
      <c r="G12" s="410"/>
      <c r="H12" s="222">
        <v>25211922.760000002</v>
      </c>
      <c r="I12" s="428">
        <f>+'Anexo 2 Bis'!K13</f>
        <v>-25211922.75999999</v>
      </c>
      <c r="J12" s="428"/>
      <c r="K12" s="123">
        <f t="shared" ref="K12:K17" si="0">+H12+I12</f>
        <v>0</v>
      </c>
    </row>
    <row r="13" spans="1:11">
      <c r="A13" s="99">
        <v>3</v>
      </c>
      <c r="B13" s="424" t="s">
        <v>120</v>
      </c>
      <c r="C13" s="409"/>
      <c r="D13" s="409"/>
      <c r="E13" s="409"/>
      <c r="F13" s="409"/>
      <c r="G13" s="410"/>
      <c r="H13" s="222">
        <v>0</v>
      </c>
      <c r="I13" s="428">
        <v>0</v>
      </c>
      <c r="J13" s="428"/>
      <c r="K13" s="123">
        <f t="shared" si="0"/>
        <v>0</v>
      </c>
    </row>
    <row r="14" spans="1:11">
      <c r="A14" s="99">
        <v>4</v>
      </c>
      <c r="B14" s="424" t="s">
        <v>121</v>
      </c>
      <c r="C14" s="409"/>
      <c r="D14" s="409"/>
      <c r="E14" s="409"/>
      <c r="F14" s="409"/>
      <c r="G14" s="410"/>
      <c r="H14" s="222">
        <v>0</v>
      </c>
      <c r="I14" s="428">
        <v>0</v>
      </c>
      <c r="J14" s="428"/>
      <c r="K14" s="123">
        <f t="shared" si="0"/>
        <v>0</v>
      </c>
    </row>
    <row r="15" spans="1:11">
      <c r="A15" s="99">
        <v>5</v>
      </c>
      <c r="B15" s="424" t="s">
        <v>122</v>
      </c>
      <c r="C15" s="409"/>
      <c r="D15" s="409"/>
      <c r="E15" s="409"/>
      <c r="F15" s="409"/>
      <c r="G15" s="410"/>
      <c r="H15" s="222">
        <v>0</v>
      </c>
      <c r="I15" s="428">
        <f>+'Anexo 2 Bis'!K15</f>
        <v>1355200</v>
      </c>
      <c r="J15" s="428"/>
      <c r="K15" s="123">
        <f t="shared" si="0"/>
        <v>1355200</v>
      </c>
    </row>
    <row r="16" spans="1:11">
      <c r="A16" s="99">
        <v>6</v>
      </c>
      <c r="B16" s="424" t="s">
        <v>123</v>
      </c>
      <c r="C16" s="409"/>
      <c r="D16" s="409"/>
      <c r="E16" s="409"/>
      <c r="F16" s="409"/>
      <c r="G16" s="410"/>
      <c r="H16" s="222">
        <v>0</v>
      </c>
      <c r="I16" s="428">
        <f>+'Anexo 2 Bis'!J17+'Anexo 2 Bis'!K17</f>
        <v>0</v>
      </c>
      <c r="J16" s="428"/>
      <c r="K16" s="123">
        <f t="shared" si="0"/>
        <v>0</v>
      </c>
    </row>
    <row r="17" spans="1:14">
      <c r="A17" s="99">
        <v>9</v>
      </c>
      <c r="B17" s="424" t="s">
        <v>124</v>
      </c>
      <c r="C17" s="409"/>
      <c r="D17" s="409"/>
      <c r="E17" s="409"/>
      <c r="F17" s="409"/>
      <c r="G17" s="410"/>
      <c r="H17" s="222">
        <v>0</v>
      </c>
      <c r="I17" s="428">
        <f>+'Anexo 2 Bis'!J18+'Anexo 2 Bis'!K18</f>
        <v>0</v>
      </c>
      <c r="J17" s="428"/>
      <c r="K17" s="123">
        <f t="shared" si="0"/>
        <v>0</v>
      </c>
    </row>
    <row r="18" spans="1:14">
      <c r="A18" s="99">
        <v>10</v>
      </c>
      <c r="B18" s="419" t="s">
        <v>125</v>
      </c>
      <c r="C18" s="409"/>
      <c r="D18" s="409"/>
      <c r="E18" s="409"/>
      <c r="F18" s="409"/>
      <c r="G18" s="410"/>
      <c r="H18" s="223">
        <f>+SUM(H19:H22)</f>
        <v>0</v>
      </c>
      <c r="I18" s="418">
        <f>+SUM(I19:J22)</f>
        <v>3288365.72</v>
      </c>
      <c r="J18" s="418"/>
      <c r="K18" s="149">
        <f>+SUM(K19:K22)</f>
        <v>3288365.72</v>
      </c>
    </row>
    <row r="19" spans="1:14">
      <c r="A19" s="99">
        <v>11</v>
      </c>
      <c r="B19" s="408" t="s">
        <v>126</v>
      </c>
      <c r="C19" s="409"/>
      <c r="D19" s="409"/>
      <c r="E19" s="409"/>
      <c r="F19" s="409"/>
      <c r="G19" s="410"/>
      <c r="H19" s="222">
        <v>0</v>
      </c>
      <c r="I19" s="428">
        <f>+'Anexo 2 Bis'!J16+'Anexo 2 Bis'!K16</f>
        <v>3288365.72</v>
      </c>
      <c r="J19" s="428"/>
      <c r="K19" s="123">
        <f t="shared" ref="K19:K24" si="1">+H19+I19</f>
        <v>3288365.72</v>
      </c>
    </row>
    <row r="20" spans="1:14">
      <c r="A20" s="99">
        <v>12</v>
      </c>
      <c r="B20" s="408" t="s">
        <v>127</v>
      </c>
      <c r="C20" s="409"/>
      <c r="D20" s="409"/>
      <c r="E20" s="409"/>
      <c r="F20" s="409"/>
      <c r="G20" s="410"/>
      <c r="H20" s="222">
        <v>0</v>
      </c>
      <c r="I20" s="428">
        <f>+'Anexo 2 Bis'!J17+'Anexo 2 Bis'!K17</f>
        <v>0</v>
      </c>
      <c r="J20" s="428"/>
      <c r="K20" s="123">
        <f t="shared" si="1"/>
        <v>0</v>
      </c>
    </row>
    <row r="21" spans="1:14">
      <c r="A21" s="99">
        <v>13</v>
      </c>
      <c r="B21" s="408" t="s">
        <v>128</v>
      </c>
      <c r="C21" s="409"/>
      <c r="D21" s="409"/>
      <c r="E21" s="409"/>
      <c r="F21" s="409"/>
      <c r="G21" s="410"/>
      <c r="H21" s="222">
        <v>0</v>
      </c>
      <c r="I21" s="428">
        <v>0</v>
      </c>
      <c r="J21" s="428"/>
      <c r="K21" s="123">
        <f t="shared" si="1"/>
        <v>0</v>
      </c>
    </row>
    <row r="22" spans="1:14">
      <c r="A22" s="99">
        <v>16</v>
      </c>
      <c r="B22" s="408" t="s">
        <v>129</v>
      </c>
      <c r="C22" s="409"/>
      <c r="D22" s="409"/>
      <c r="E22" s="409"/>
      <c r="F22" s="409"/>
      <c r="G22" s="410"/>
      <c r="H22" s="222">
        <v>0</v>
      </c>
      <c r="I22" s="428">
        <v>0</v>
      </c>
      <c r="J22" s="428"/>
      <c r="K22" s="123">
        <f t="shared" si="1"/>
        <v>0</v>
      </c>
    </row>
    <row r="23" spans="1:14">
      <c r="A23" s="99">
        <v>17</v>
      </c>
      <c r="B23" s="419" t="s">
        <v>130</v>
      </c>
      <c r="C23" s="409"/>
      <c r="D23" s="409"/>
      <c r="E23" s="409"/>
      <c r="F23" s="409"/>
      <c r="G23" s="410"/>
      <c r="H23" s="223">
        <v>0</v>
      </c>
      <c r="I23" s="418">
        <v>0</v>
      </c>
      <c r="J23" s="418"/>
      <c r="K23" s="149">
        <f t="shared" si="1"/>
        <v>0</v>
      </c>
    </row>
    <row r="24" spans="1:14">
      <c r="A24" s="99">
        <v>18</v>
      </c>
      <c r="B24" s="419" t="s">
        <v>131</v>
      </c>
      <c r="C24" s="409"/>
      <c r="D24" s="409"/>
      <c r="E24" s="409"/>
      <c r="F24" s="409"/>
      <c r="G24" s="410"/>
      <c r="H24" s="223">
        <v>0</v>
      </c>
      <c r="I24" s="418">
        <f>+'Anexo 2 Bis'!K18+'Anexo 2 Bis'!J18</f>
        <v>0</v>
      </c>
      <c r="J24" s="418"/>
      <c r="K24" s="149">
        <f t="shared" si="1"/>
        <v>0</v>
      </c>
    </row>
    <row r="25" spans="1:14">
      <c r="A25" s="5"/>
      <c r="B25" s="419" t="s">
        <v>132</v>
      </c>
      <c r="C25" s="409"/>
      <c r="D25" s="409"/>
      <c r="E25" s="409"/>
      <c r="F25" s="409"/>
      <c r="G25" s="410"/>
      <c r="H25" s="223">
        <f>+H11+H18+H23+H24</f>
        <v>25211922.760000002</v>
      </c>
      <c r="I25" s="418">
        <f>+I11+I18+I23+I24</f>
        <v>-20568357.039999992</v>
      </c>
      <c r="J25" s="418"/>
      <c r="K25" s="149">
        <f>+K11+K18+K23+K24</f>
        <v>4643565.7200000007</v>
      </c>
      <c r="L25" s="111"/>
    </row>
    <row r="26" spans="1:14" ht="13.5" thickBot="1">
      <c r="A26" s="5"/>
      <c r="B26" s="420"/>
      <c r="C26" s="421"/>
      <c r="D26" s="421"/>
      <c r="E26" s="421"/>
      <c r="F26" s="421"/>
      <c r="G26" s="422"/>
      <c r="H26" s="224"/>
      <c r="I26" s="412"/>
      <c r="J26" s="412"/>
      <c r="K26" s="150"/>
    </row>
    <row r="27" spans="1:14" ht="48.75" customHeight="1">
      <c r="C27" s="413"/>
      <c r="D27" s="414"/>
      <c r="E27" s="414"/>
      <c r="F27" s="414"/>
      <c r="G27" s="415"/>
      <c r="N27" s="111"/>
    </row>
    <row r="28" spans="1:14">
      <c r="B28" s="416"/>
      <c r="C28" s="416"/>
      <c r="D28" s="416"/>
      <c r="E28" s="416"/>
      <c r="F28" s="55"/>
      <c r="G28" s="416"/>
      <c r="H28" s="437"/>
      <c r="I28" s="124"/>
      <c r="J28" s="417"/>
      <c r="K28" s="417"/>
    </row>
    <row r="29" spans="1:14" ht="11.25" customHeight="1">
      <c r="B29" s="411"/>
      <c r="C29" s="411"/>
      <c r="D29" s="411"/>
      <c r="E29" s="411"/>
      <c r="F29" s="53"/>
      <c r="G29" s="411"/>
      <c r="H29" s="436"/>
      <c r="I29" s="151"/>
      <c r="J29" s="423"/>
      <c r="K29" s="423"/>
    </row>
    <row r="30" spans="1:14" ht="9.75" customHeight="1">
      <c r="B30" s="436"/>
      <c r="C30" s="436"/>
      <c r="D30" s="436"/>
      <c r="E30" s="436"/>
      <c r="F30" s="54"/>
      <c r="G30" s="436"/>
      <c r="H30" s="436"/>
      <c r="I30" s="151"/>
      <c r="J30" s="423"/>
      <c r="K30" s="423"/>
    </row>
  </sheetData>
  <mergeCells count="48">
    <mergeCell ref="J30:K30"/>
    <mergeCell ref="B30:E30"/>
    <mergeCell ref="G28:H28"/>
    <mergeCell ref="G29:H29"/>
    <mergeCell ref="G30:H30"/>
    <mergeCell ref="I16:J16"/>
    <mergeCell ref="A1:K1"/>
    <mergeCell ref="A3:K3"/>
    <mergeCell ref="I8:J8"/>
    <mergeCell ref="I9:J9"/>
    <mergeCell ref="I10:J10"/>
    <mergeCell ref="B8:G10"/>
    <mergeCell ref="B15:G15"/>
    <mergeCell ref="B16:G16"/>
    <mergeCell ref="I11:J11"/>
    <mergeCell ref="I12:J12"/>
    <mergeCell ref="I13:J13"/>
    <mergeCell ref="I14:J14"/>
    <mergeCell ref="I15:J15"/>
    <mergeCell ref="I17:J17"/>
    <mergeCell ref="I18:J18"/>
    <mergeCell ref="I23:J23"/>
    <mergeCell ref="I24:J24"/>
    <mergeCell ref="I19:J19"/>
    <mergeCell ref="I20:J20"/>
    <mergeCell ref="I21:J21"/>
    <mergeCell ref="I22:J22"/>
    <mergeCell ref="B17:G17"/>
    <mergeCell ref="B20:G20"/>
    <mergeCell ref="B11:G11"/>
    <mergeCell ref="B12:G12"/>
    <mergeCell ref="B13:G13"/>
    <mergeCell ref="B14:G14"/>
    <mergeCell ref="B18:G18"/>
    <mergeCell ref="B19:G19"/>
    <mergeCell ref="B21:G21"/>
    <mergeCell ref="B22:G22"/>
    <mergeCell ref="B29:E29"/>
    <mergeCell ref="I26:J26"/>
    <mergeCell ref="C27:G27"/>
    <mergeCell ref="B28:E28"/>
    <mergeCell ref="J28:K28"/>
    <mergeCell ref="I25:J25"/>
    <mergeCell ref="B23:G23"/>
    <mergeCell ref="B24:G24"/>
    <mergeCell ref="B25:G25"/>
    <mergeCell ref="B26:G26"/>
    <mergeCell ref="J29:K29"/>
  </mergeCells>
  <phoneticPr fontId="4" type="noConversion"/>
  <printOptions horizontalCentered="1"/>
  <pageMargins left="0.78740157480314965" right="0.78740157480314965" top="1.7716535433070868" bottom="0.98425196850393704" header="0" footer="0"/>
  <pageSetup paperSize="9" scale="90" orientation="landscape" horizontalDpi="360" verticalDpi="360" r:id="rId1"/>
  <headerFooter alignWithMargins="0"/>
</worksheet>
</file>

<file path=xl/worksheets/sheet11.xml><?xml version="1.0" encoding="utf-8"?>
<worksheet xmlns="http://schemas.openxmlformats.org/spreadsheetml/2006/main" xmlns:r="http://schemas.openxmlformats.org/officeDocument/2006/relationships">
  <dimension ref="A1:M29"/>
  <sheetViews>
    <sheetView workbookViewId="0">
      <selection activeCell="F8" sqref="F8"/>
    </sheetView>
  </sheetViews>
  <sheetFormatPr baseColWidth="10" defaultRowHeight="12.75"/>
  <cols>
    <col min="1" max="1" width="7.625" customWidth="1"/>
    <col min="2" max="2" width="7.5" style="314" customWidth="1"/>
    <col min="3" max="3" width="7.625" style="314" customWidth="1"/>
    <col min="4" max="6" width="11" style="314"/>
    <col min="7" max="7" width="7.375" style="314" customWidth="1"/>
    <col min="8" max="8" width="11" style="314"/>
    <col min="9" max="9" width="16.125" customWidth="1"/>
    <col min="10" max="10" width="14.375" style="314" customWidth="1"/>
    <col min="11" max="11" width="17.5" customWidth="1"/>
    <col min="12" max="12" width="13.5" style="314" customWidth="1"/>
    <col min="13" max="13" width="24.5" style="315" customWidth="1"/>
  </cols>
  <sheetData>
    <row r="1" spans="1:13">
      <c r="A1" t="s">
        <v>27</v>
      </c>
      <c r="B1" s="314" t="s">
        <v>195</v>
      </c>
      <c r="C1" s="314" t="s">
        <v>4</v>
      </c>
      <c r="D1" s="314" t="s">
        <v>195</v>
      </c>
      <c r="E1" s="314" t="s">
        <v>28</v>
      </c>
      <c r="F1" s="314" t="s">
        <v>195</v>
      </c>
      <c r="G1" s="314" t="s">
        <v>36</v>
      </c>
      <c r="H1" s="314" t="s">
        <v>195</v>
      </c>
      <c r="I1" t="s">
        <v>133</v>
      </c>
      <c r="J1" s="314" t="s">
        <v>195</v>
      </c>
      <c r="K1" t="s">
        <v>134</v>
      </c>
      <c r="L1" s="314" t="s">
        <v>195</v>
      </c>
      <c r="M1" s="315" t="s">
        <v>135</v>
      </c>
    </row>
    <row r="2" spans="1:13">
      <c r="A2">
        <f>+'Anexo 6'!$B$6</f>
        <v>2020</v>
      </c>
      <c r="B2" s="314" t="s">
        <v>195</v>
      </c>
      <c r="C2" s="314">
        <v>4</v>
      </c>
      <c r="D2" s="314" t="s">
        <v>195</v>
      </c>
      <c r="E2" s="316" t="str">
        <f>+'Anexo 6'!$K$5</f>
        <v>010102</v>
      </c>
      <c r="F2" s="314" t="s">
        <v>195</v>
      </c>
      <c r="G2" s="314">
        <f>+'Anexo 6'!A11</f>
        <v>1</v>
      </c>
      <c r="H2" s="314" t="s">
        <v>195</v>
      </c>
      <c r="I2" s="15">
        <f>+'Anexo 6'!H11</f>
        <v>25211922.760000002</v>
      </c>
      <c r="J2" s="314" t="s">
        <v>195</v>
      </c>
      <c r="K2" s="15">
        <f>+'Anexo 6'!I11</f>
        <v>-23856722.75999999</v>
      </c>
      <c r="L2" s="314" t="s">
        <v>195</v>
      </c>
      <c r="M2" s="317">
        <f>+'Anexo 6'!K11</f>
        <v>1355200</v>
      </c>
    </row>
    <row r="3" spans="1:13">
      <c r="A3">
        <f>+'Anexo 6'!$B$6</f>
        <v>2020</v>
      </c>
      <c r="B3" s="314" t="s">
        <v>195</v>
      </c>
      <c r="C3" s="314">
        <v>4</v>
      </c>
      <c r="D3" s="314" t="s">
        <v>195</v>
      </c>
      <c r="E3" s="316" t="str">
        <f>+'Anexo 6'!$K$5</f>
        <v>010102</v>
      </c>
      <c r="F3" s="314" t="s">
        <v>195</v>
      </c>
      <c r="G3" s="314">
        <f>+'Anexo 6'!A12</f>
        <v>2</v>
      </c>
      <c r="H3" s="314" t="s">
        <v>195</v>
      </c>
      <c r="I3" s="15">
        <f>+'Anexo 6'!H12</f>
        <v>25211922.760000002</v>
      </c>
      <c r="J3" s="314" t="s">
        <v>195</v>
      </c>
      <c r="K3" s="15">
        <f>+'Anexo 6'!I12</f>
        <v>-25211922.75999999</v>
      </c>
      <c r="L3" s="314" t="s">
        <v>195</v>
      </c>
      <c r="M3" s="317">
        <f>+'Anexo 6'!K12</f>
        <v>0</v>
      </c>
    </row>
    <row r="4" spans="1:13">
      <c r="A4">
        <f>+'Anexo 6'!$B$6</f>
        <v>2020</v>
      </c>
      <c r="B4" s="314" t="s">
        <v>195</v>
      </c>
      <c r="C4" s="314">
        <v>4</v>
      </c>
      <c r="D4" s="314" t="s">
        <v>195</v>
      </c>
      <c r="E4" s="316" t="str">
        <f>+'Anexo 6'!$K$5</f>
        <v>010102</v>
      </c>
      <c r="F4" s="314" t="s">
        <v>195</v>
      </c>
      <c r="G4" s="314">
        <f>+'Anexo 6'!A13</f>
        <v>3</v>
      </c>
      <c r="H4" s="314" t="s">
        <v>195</v>
      </c>
      <c r="I4" s="15">
        <f>+'Anexo 6'!H13</f>
        <v>0</v>
      </c>
      <c r="J4" s="314" t="s">
        <v>195</v>
      </c>
      <c r="K4" s="15">
        <f>+'Anexo 6'!I13</f>
        <v>0</v>
      </c>
      <c r="L4" s="314" t="s">
        <v>195</v>
      </c>
      <c r="M4" s="317">
        <f>+'Anexo 6'!K13</f>
        <v>0</v>
      </c>
    </row>
    <row r="5" spans="1:13">
      <c r="A5">
        <f>+'Anexo 6'!$B$6</f>
        <v>2020</v>
      </c>
      <c r="B5" s="314" t="s">
        <v>195</v>
      </c>
      <c r="C5" s="314">
        <v>4</v>
      </c>
      <c r="D5" s="314" t="s">
        <v>195</v>
      </c>
      <c r="E5" s="316" t="str">
        <f>+'Anexo 6'!$K$5</f>
        <v>010102</v>
      </c>
      <c r="F5" s="314" t="s">
        <v>195</v>
      </c>
      <c r="G5" s="314">
        <f>+'Anexo 6'!A14</f>
        <v>4</v>
      </c>
      <c r="H5" s="314" t="s">
        <v>195</v>
      </c>
      <c r="I5" s="15">
        <f>+'Anexo 6'!H14</f>
        <v>0</v>
      </c>
      <c r="J5" s="314" t="s">
        <v>195</v>
      </c>
      <c r="K5" s="15">
        <f>+'Anexo 6'!I14</f>
        <v>0</v>
      </c>
      <c r="L5" s="314" t="s">
        <v>195</v>
      </c>
      <c r="M5" s="317">
        <f>+'Anexo 6'!K14</f>
        <v>0</v>
      </c>
    </row>
    <row r="6" spans="1:13">
      <c r="A6">
        <f>+'Anexo 6'!$B$6</f>
        <v>2020</v>
      </c>
      <c r="B6" s="314" t="s">
        <v>195</v>
      </c>
      <c r="C6" s="314">
        <v>4</v>
      </c>
      <c r="D6" s="314" t="s">
        <v>195</v>
      </c>
      <c r="E6" s="316" t="str">
        <f>+'Anexo 6'!$K$5</f>
        <v>010102</v>
      </c>
      <c r="F6" s="314" t="s">
        <v>195</v>
      </c>
      <c r="G6" s="314">
        <f>+'Anexo 6'!A15</f>
        <v>5</v>
      </c>
      <c r="H6" s="314" t="s">
        <v>195</v>
      </c>
      <c r="I6" s="15">
        <f>+'Anexo 6'!H15</f>
        <v>0</v>
      </c>
      <c r="J6" s="314" t="s">
        <v>195</v>
      </c>
      <c r="K6" s="15">
        <f>+'Anexo 6'!I15</f>
        <v>1355200</v>
      </c>
      <c r="L6" s="314" t="s">
        <v>195</v>
      </c>
      <c r="M6" s="317">
        <f>+'Anexo 6'!K15</f>
        <v>1355200</v>
      </c>
    </row>
    <row r="7" spans="1:13">
      <c r="A7">
        <f>+'Anexo 6'!$B$6</f>
        <v>2020</v>
      </c>
      <c r="B7" s="314" t="s">
        <v>195</v>
      </c>
      <c r="C7" s="314">
        <v>4</v>
      </c>
      <c r="D7" s="314" t="s">
        <v>195</v>
      </c>
      <c r="E7" s="316" t="str">
        <f>+'Anexo 6'!$K$5</f>
        <v>010102</v>
      </c>
      <c r="F7" s="314" t="s">
        <v>195</v>
      </c>
      <c r="G7" s="314">
        <f>+'Anexo 6'!A16</f>
        <v>6</v>
      </c>
      <c r="H7" s="314" t="s">
        <v>195</v>
      </c>
      <c r="I7" s="15">
        <f>+'Anexo 6'!H16</f>
        <v>0</v>
      </c>
      <c r="J7" s="314" t="s">
        <v>195</v>
      </c>
      <c r="K7" s="15">
        <f>+'Anexo 6'!I16</f>
        <v>0</v>
      </c>
      <c r="L7" s="314" t="s">
        <v>195</v>
      </c>
      <c r="M7" s="317">
        <f>+'Anexo 6'!K16</f>
        <v>0</v>
      </c>
    </row>
    <row r="8" spans="1:13">
      <c r="A8">
        <f>+'Anexo 6'!$B$6</f>
        <v>2020</v>
      </c>
      <c r="B8" s="314" t="s">
        <v>195</v>
      </c>
      <c r="C8" s="314">
        <v>4</v>
      </c>
      <c r="D8" s="314" t="s">
        <v>195</v>
      </c>
      <c r="E8" s="316" t="str">
        <f>+'Anexo 6'!$K$5</f>
        <v>010102</v>
      </c>
      <c r="F8" s="314" t="s">
        <v>195</v>
      </c>
      <c r="G8" s="314">
        <f>+'Anexo 6'!A17</f>
        <v>9</v>
      </c>
      <c r="H8" s="314" t="s">
        <v>195</v>
      </c>
      <c r="I8" s="15">
        <f>+'Anexo 6'!H17</f>
        <v>0</v>
      </c>
      <c r="J8" s="314" t="s">
        <v>195</v>
      </c>
      <c r="K8" s="15">
        <f>+'Anexo 6'!I17</f>
        <v>0</v>
      </c>
      <c r="L8" s="314" t="s">
        <v>195</v>
      </c>
      <c r="M8" s="317">
        <f>+'Anexo 6'!K17</f>
        <v>0</v>
      </c>
    </row>
    <row r="9" spans="1:13">
      <c r="A9">
        <f>+'Anexo 6'!$B$6</f>
        <v>2020</v>
      </c>
      <c r="B9" s="314" t="s">
        <v>195</v>
      </c>
      <c r="C9" s="314">
        <v>4</v>
      </c>
      <c r="D9" s="314" t="s">
        <v>195</v>
      </c>
      <c r="E9" s="316" t="str">
        <f>+'Anexo 6'!$K$5</f>
        <v>010102</v>
      </c>
      <c r="F9" s="314" t="s">
        <v>195</v>
      </c>
      <c r="G9" s="314">
        <f>+'Anexo 6'!A18</f>
        <v>10</v>
      </c>
      <c r="H9" s="314" t="s">
        <v>195</v>
      </c>
      <c r="I9" s="15">
        <f>+'Anexo 6'!H18</f>
        <v>0</v>
      </c>
      <c r="J9" s="314" t="s">
        <v>195</v>
      </c>
      <c r="K9" s="15">
        <f>+'Anexo 6'!I18</f>
        <v>3288365.72</v>
      </c>
      <c r="L9" s="314" t="s">
        <v>195</v>
      </c>
      <c r="M9" s="317">
        <f>+'Anexo 6'!K18</f>
        <v>3288365.72</v>
      </c>
    </row>
    <row r="10" spans="1:13">
      <c r="A10">
        <f>+'Anexo 6'!$B$6</f>
        <v>2020</v>
      </c>
      <c r="B10" s="314" t="s">
        <v>195</v>
      </c>
      <c r="C10" s="314">
        <v>4</v>
      </c>
      <c r="D10" s="314" t="s">
        <v>195</v>
      </c>
      <c r="E10" s="316" t="str">
        <f>+'Anexo 6'!$K$5</f>
        <v>010102</v>
      </c>
      <c r="F10" s="314" t="s">
        <v>195</v>
      </c>
      <c r="G10" s="314">
        <f>+'Anexo 6'!A19</f>
        <v>11</v>
      </c>
      <c r="H10" s="314" t="s">
        <v>195</v>
      </c>
      <c r="I10" s="15">
        <f>+'Anexo 6'!H19</f>
        <v>0</v>
      </c>
      <c r="J10" s="314" t="s">
        <v>195</v>
      </c>
      <c r="K10" s="15">
        <f>+'Anexo 6'!I19</f>
        <v>3288365.72</v>
      </c>
      <c r="L10" s="314" t="s">
        <v>195</v>
      </c>
      <c r="M10" s="317">
        <f>+'Anexo 6'!K19</f>
        <v>3288365.72</v>
      </c>
    </row>
    <row r="11" spans="1:13">
      <c r="A11">
        <f>+'Anexo 6'!$B$6</f>
        <v>2020</v>
      </c>
      <c r="B11" s="314" t="s">
        <v>195</v>
      </c>
      <c r="C11" s="314">
        <v>4</v>
      </c>
      <c r="D11" s="314" t="s">
        <v>195</v>
      </c>
      <c r="E11" s="316" t="str">
        <f>+'Anexo 6'!$K$5</f>
        <v>010102</v>
      </c>
      <c r="F11" s="314" t="s">
        <v>195</v>
      </c>
      <c r="G11" s="314">
        <f>+'Anexo 6'!A20</f>
        <v>12</v>
      </c>
      <c r="H11" s="314" t="s">
        <v>195</v>
      </c>
      <c r="I11" s="15">
        <f>+'Anexo 6'!H20</f>
        <v>0</v>
      </c>
      <c r="J11" s="314" t="s">
        <v>195</v>
      </c>
      <c r="K11" s="15">
        <f>+'Anexo 6'!I20</f>
        <v>0</v>
      </c>
      <c r="L11" s="314" t="s">
        <v>195</v>
      </c>
      <c r="M11" s="317">
        <f>+'Anexo 6'!K20</f>
        <v>0</v>
      </c>
    </row>
    <row r="12" spans="1:13">
      <c r="A12">
        <f>+'Anexo 6'!$B$6</f>
        <v>2020</v>
      </c>
      <c r="B12" s="314" t="s">
        <v>195</v>
      </c>
      <c r="C12" s="314">
        <v>4</v>
      </c>
      <c r="D12" s="314" t="s">
        <v>195</v>
      </c>
      <c r="E12" s="316" t="str">
        <f>+'Anexo 6'!$K$5</f>
        <v>010102</v>
      </c>
      <c r="F12" s="314" t="s">
        <v>195</v>
      </c>
      <c r="G12" s="314">
        <f>+'Anexo 6'!A21</f>
        <v>13</v>
      </c>
      <c r="H12" s="314" t="s">
        <v>195</v>
      </c>
      <c r="I12" s="15">
        <f>+'Anexo 6'!H21</f>
        <v>0</v>
      </c>
      <c r="J12" s="314" t="s">
        <v>195</v>
      </c>
      <c r="K12" s="15">
        <f>+'Anexo 6'!I21</f>
        <v>0</v>
      </c>
      <c r="L12" s="314" t="s">
        <v>195</v>
      </c>
      <c r="M12" s="317">
        <f>+'Anexo 6'!K21</f>
        <v>0</v>
      </c>
    </row>
    <row r="13" spans="1:13">
      <c r="A13">
        <f>+'Anexo 6'!$B$6</f>
        <v>2020</v>
      </c>
      <c r="B13" s="314" t="s">
        <v>195</v>
      </c>
      <c r="C13" s="314">
        <v>4</v>
      </c>
      <c r="D13" s="314" t="s">
        <v>195</v>
      </c>
      <c r="E13" s="316" t="str">
        <f>+'Anexo 6'!$K$5</f>
        <v>010102</v>
      </c>
      <c r="F13" s="314" t="s">
        <v>195</v>
      </c>
      <c r="G13" s="314">
        <f>+'Anexo 6'!A22</f>
        <v>16</v>
      </c>
      <c r="H13" s="314" t="s">
        <v>195</v>
      </c>
      <c r="I13" s="15">
        <f>+'Anexo 6'!H22</f>
        <v>0</v>
      </c>
      <c r="J13" s="314" t="s">
        <v>195</v>
      </c>
      <c r="K13" s="15">
        <f>+'Anexo 6'!I22</f>
        <v>0</v>
      </c>
      <c r="L13" s="314" t="s">
        <v>195</v>
      </c>
      <c r="M13" s="317">
        <f>+'Anexo 6'!K22</f>
        <v>0</v>
      </c>
    </row>
    <row r="14" spans="1:13">
      <c r="A14">
        <f>+'Anexo 6'!$B$6</f>
        <v>2020</v>
      </c>
      <c r="B14" s="314" t="s">
        <v>195</v>
      </c>
      <c r="C14" s="314">
        <v>4</v>
      </c>
      <c r="D14" s="314" t="s">
        <v>195</v>
      </c>
      <c r="E14" s="316" t="str">
        <f>+'Anexo 6'!$K$5</f>
        <v>010102</v>
      </c>
      <c r="F14" s="314" t="s">
        <v>195</v>
      </c>
      <c r="G14" s="314">
        <f>+'Anexo 6'!A23</f>
        <v>17</v>
      </c>
      <c r="H14" s="314" t="s">
        <v>195</v>
      </c>
      <c r="I14" s="15">
        <f>+'Anexo 6'!H23</f>
        <v>0</v>
      </c>
      <c r="J14" s="314" t="s">
        <v>195</v>
      </c>
      <c r="K14" s="15">
        <f>+'Anexo 6'!I23</f>
        <v>0</v>
      </c>
      <c r="L14" s="314" t="s">
        <v>195</v>
      </c>
      <c r="M14" s="317">
        <f>+'Anexo 6'!K23</f>
        <v>0</v>
      </c>
    </row>
    <row r="15" spans="1:13">
      <c r="A15">
        <f>+'Anexo 6'!$B$6</f>
        <v>2020</v>
      </c>
      <c r="B15" s="314" t="s">
        <v>195</v>
      </c>
      <c r="C15" s="314">
        <v>4</v>
      </c>
      <c r="D15" s="314" t="s">
        <v>195</v>
      </c>
      <c r="E15" s="316" t="str">
        <f>+'Anexo 6'!$K$5</f>
        <v>010102</v>
      </c>
      <c r="F15" s="314" t="s">
        <v>195</v>
      </c>
      <c r="G15" s="314">
        <f>+'Anexo 6'!A24</f>
        <v>18</v>
      </c>
      <c r="H15" s="314" t="s">
        <v>195</v>
      </c>
      <c r="I15" s="15">
        <f>+'Anexo 6'!H24</f>
        <v>0</v>
      </c>
      <c r="J15" s="314" t="s">
        <v>195</v>
      </c>
      <c r="K15" s="15">
        <f>+'Anexo 6'!I24</f>
        <v>0</v>
      </c>
      <c r="L15" s="314" t="s">
        <v>195</v>
      </c>
      <c r="M15" s="317">
        <f>+'Anexo 6'!K24</f>
        <v>0</v>
      </c>
    </row>
    <row r="16" spans="1:13">
      <c r="A16">
        <f>+'Anexo 6'!$B$6</f>
        <v>2020</v>
      </c>
      <c r="B16" s="314" t="s">
        <v>195</v>
      </c>
      <c r="C16" s="314">
        <v>4</v>
      </c>
      <c r="D16" s="314" t="s">
        <v>195</v>
      </c>
      <c r="E16" s="316" t="str">
        <f>+'Anexo 6'!$K$5</f>
        <v>010102</v>
      </c>
      <c r="F16" s="314" t="s">
        <v>195</v>
      </c>
      <c r="G16" s="314">
        <f>+'Anexo 6'!A25</f>
        <v>0</v>
      </c>
      <c r="H16" s="314" t="s">
        <v>195</v>
      </c>
      <c r="I16" s="15">
        <f>+'Anexo 6'!H25</f>
        <v>25211922.760000002</v>
      </c>
      <c r="J16" s="314" t="s">
        <v>195</v>
      </c>
      <c r="K16" s="15">
        <f>+'Anexo 6'!I25</f>
        <v>-20568357.039999992</v>
      </c>
      <c r="L16" s="314" t="s">
        <v>195</v>
      </c>
      <c r="M16" s="317">
        <f>+'Anexo 6'!K25</f>
        <v>4643565.7200000007</v>
      </c>
    </row>
    <row r="29" ht="14.25" customHeight="1"/>
  </sheetData>
  <phoneticPr fontId="4" type="noConversion"/>
  <pageMargins left="0.75" right="0.75" top="1" bottom="1" header="0" footer="0"/>
  <headerFooter alignWithMargins="0"/>
</worksheet>
</file>

<file path=xl/worksheets/sheet12.xml><?xml version="1.0" encoding="utf-8"?>
<worksheet xmlns="http://schemas.openxmlformats.org/spreadsheetml/2006/main" xmlns:r="http://schemas.openxmlformats.org/officeDocument/2006/relationships">
  <dimension ref="A1:M23"/>
  <sheetViews>
    <sheetView workbookViewId="0">
      <selection activeCell="I22" sqref="I22:I23"/>
    </sheetView>
  </sheetViews>
  <sheetFormatPr baseColWidth="10" defaultColWidth="15.125" defaultRowHeight="12.75"/>
  <cols>
    <col min="1" max="1" width="15.125" style="301"/>
    <col min="2" max="2" width="10.875" style="301" customWidth="1"/>
    <col min="3" max="3" width="9.75" style="301" customWidth="1"/>
    <col min="4" max="4" width="11.5" style="301" customWidth="1"/>
    <col min="5" max="5" width="15.125" style="301" customWidth="1"/>
    <col min="6" max="6" width="0.25" style="301" customWidth="1"/>
    <col min="7" max="7" width="0.125" style="301" customWidth="1"/>
    <col min="8" max="8" width="0.875" style="301" customWidth="1"/>
    <col min="9" max="9" width="23.25" style="301" customWidth="1"/>
    <col min="10" max="10" width="22" style="301" customWidth="1"/>
    <col min="11" max="11" width="21.25" style="301" customWidth="1"/>
    <col min="12" max="12" width="21" style="301" customWidth="1"/>
    <col min="13" max="16384" width="15.125" style="301"/>
  </cols>
  <sheetData>
    <row r="1" spans="1:13" ht="12" customHeight="1">
      <c r="A1" s="453" t="s">
        <v>174</v>
      </c>
      <c r="B1" s="454"/>
      <c r="C1" s="454"/>
      <c r="D1" s="454"/>
      <c r="E1" s="454"/>
      <c r="F1" s="454"/>
      <c r="G1" s="454"/>
      <c r="H1" s="454"/>
      <c r="I1" s="454"/>
      <c r="J1" s="454"/>
      <c r="K1" s="454"/>
      <c r="L1" s="454"/>
      <c r="M1" s="455"/>
    </row>
    <row r="2" spans="1:13" ht="12" customHeight="1">
      <c r="A2" s="302" t="s">
        <v>175</v>
      </c>
    </row>
    <row r="3" spans="1:13" ht="12" customHeight="1">
      <c r="A3" s="302" t="s">
        <v>176</v>
      </c>
    </row>
    <row r="4" spans="1:13" ht="12" customHeight="1">
      <c r="A4" s="456" t="s">
        <v>177</v>
      </c>
      <c r="B4" s="457"/>
      <c r="C4" s="457"/>
      <c r="D4" s="457"/>
      <c r="E4" s="457"/>
      <c r="F4" s="457"/>
      <c r="G4" s="457"/>
      <c r="H4" s="457"/>
      <c r="I4" s="457"/>
      <c r="J4" s="457"/>
      <c r="K4" s="457"/>
      <c r="L4" s="457"/>
      <c r="M4" s="458"/>
    </row>
    <row r="5" spans="1:13" ht="12" customHeight="1">
      <c r="A5" s="459" t="s">
        <v>178</v>
      </c>
      <c r="B5" s="460"/>
      <c r="C5" s="460"/>
      <c r="D5" s="461"/>
      <c r="E5" s="303"/>
      <c r="F5" s="303"/>
      <c r="G5" s="303"/>
      <c r="H5" s="304" t="s">
        <v>63</v>
      </c>
      <c r="I5" s="462"/>
      <c r="J5" s="463"/>
      <c r="K5" s="463"/>
      <c r="L5" s="463"/>
      <c r="M5" s="464"/>
    </row>
    <row r="6" spans="1:13" ht="12" customHeight="1">
      <c r="A6" s="305" t="s">
        <v>155</v>
      </c>
      <c r="B6" s="465" t="s">
        <v>179</v>
      </c>
      <c r="C6" s="466"/>
      <c r="D6" s="466"/>
      <c r="E6" s="466"/>
      <c r="F6" s="466"/>
      <c r="G6" s="466"/>
      <c r="H6" s="466"/>
      <c r="I6" s="466"/>
      <c r="J6" s="467"/>
    </row>
    <row r="7" spans="1:13" ht="12" customHeight="1">
      <c r="A7" s="441" t="s">
        <v>180</v>
      </c>
      <c r="B7" s="443" t="s">
        <v>154</v>
      </c>
      <c r="C7" s="444"/>
      <c r="D7" s="444"/>
      <c r="E7" s="444"/>
      <c r="F7" s="444"/>
      <c r="G7" s="444"/>
      <c r="H7" s="445"/>
      <c r="I7" s="448" t="s">
        <v>181</v>
      </c>
      <c r="J7" s="448" t="s">
        <v>182</v>
      </c>
    </row>
    <row r="8" spans="1:13" ht="12" customHeight="1">
      <c r="A8" s="442"/>
      <c r="B8" s="306" t="s">
        <v>183</v>
      </c>
      <c r="C8" s="307" t="s">
        <v>153</v>
      </c>
      <c r="D8" s="307" t="s">
        <v>152</v>
      </c>
      <c r="E8" s="450" t="s">
        <v>184</v>
      </c>
      <c r="F8" s="451"/>
      <c r="G8" s="451"/>
      <c r="H8" s="452"/>
      <c r="I8" s="449"/>
      <c r="J8" s="449"/>
    </row>
    <row r="9" spans="1:13" ht="12" customHeight="1">
      <c r="A9" s="308" t="s">
        <v>185</v>
      </c>
      <c r="B9" s="309">
        <v>369</v>
      </c>
      <c r="C9" s="309">
        <v>7</v>
      </c>
      <c r="D9" s="309">
        <v>11</v>
      </c>
      <c r="E9" s="438">
        <v>365</v>
      </c>
      <c r="F9" s="439"/>
      <c r="G9" s="439"/>
      <c r="H9" s="440"/>
      <c r="I9" s="310">
        <v>187078151.47999999</v>
      </c>
      <c r="J9" s="310">
        <v>608674322.63</v>
      </c>
    </row>
    <row r="10" spans="1:13" ht="12" customHeight="1">
      <c r="A10" s="305" t="s">
        <v>155</v>
      </c>
      <c r="B10" s="465" t="s">
        <v>186</v>
      </c>
      <c r="C10" s="466"/>
      <c r="D10" s="466"/>
      <c r="E10" s="466"/>
      <c r="F10" s="466"/>
      <c r="G10" s="466"/>
      <c r="H10" s="466"/>
      <c r="I10" s="466"/>
      <c r="J10" s="467"/>
    </row>
    <row r="11" spans="1:13" ht="12" customHeight="1">
      <c r="A11" s="441" t="s">
        <v>180</v>
      </c>
      <c r="B11" s="443" t="s">
        <v>154</v>
      </c>
      <c r="C11" s="444"/>
      <c r="D11" s="444"/>
      <c r="E11" s="444"/>
      <c r="F11" s="444"/>
      <c r="G11" s="444"/>
      <c r="H11" s="445"/>
      <c r="I11" s="448" t="s">
        <v>181</v>
      </c>
      <c r="J11" s="448" t="s">
        <v>182</v>
      </c>
    </row>
    <row r="12" spans="1:13" ht="12" customHeight="1">
      <c r="A12" s="442"/>
      <c r="B12" s="306" t="s">
        <v>183</v>
      </c>
      <c r="C12" s="307" t="s">
        <v>153</v>
      </c>
      <c r="D12" s="307" t="s">
        <v>152</v>
      </c>
      <c r="E12" s="450" t="s">
        <v>184</v>
      </c>
      <c r="F12" s="451"/>
      <c r="G12" s="451"/>
      <c r="H12" s="452"/>
      <c r="I12" s="449"/>
      <c r="J12" s="449"/>
    </row>
    <row r="13" spans="1:13" ht="12" customHeight="1">
      <c r="A13" s="308" t="s">
        <v>185</v>
      </c>
      <c r="B13" s="309">
        <v>110</v>
      </c>
      <c r="C13" s="309">
        <v>12</v>
      </c>
      <c r="D13" s="309">
        <v>14</v>
      </c>
      <c r="E13" s="438">
        <v>108</v>
      </c>
      <c r="F13" s="439"/>
      <c r="G13" s="439"/>
      <c r="H13" s="440"/>
      <c r="I13" s="311">
        <v>54437496.93</v>
      </c>
      <c r="J13" s="310">
        <v>186953021.53999999</v>
      </c>
    </row>
    <row r="14" spans="1:13" ht="15">
      <c r="A14" s="305" t="s">
        <v>155</v>
      </c>
      <c r="B14" s="468" t="s">
        <v>187</v>
      </c>
      <c r="C14" s="469"/>
      <c r="D14" s="469"/>
      <c r="E14" s="469"/>
      <c r="F14" s="469"/>
      <c r="G14" s="469"/>
      <c r="H14" s="469"/>
      <c r="I14" s="469"/>
      <c r="J14" s="469"/>
      <c r="K14" s="469"/>
      <c r="L14" s="470"/>
    </row>
    <row r="15" spans="1:13" ht="15" customHeight="1">
      <c r="A15" s="441" t="s">
        <v>180</v>
      </c>
      <c r="B15" s="443" t="s">
        <v>154</v>
      </c>
      <c r="C15" s="444"/>
      <c r="D15" s="444"/>
      <c r="E15" s="444"/>
      <c r="F15" s="444"/>
      <c r="G15" s="444"/>
      <c r="H15" s="445"/>
      <c r="I15" s="446" t="s">
        <v>188</v>
      </c>
      <c r="J15" s="448" t="s">
        <v>181</v>
      </c>
      <c r="K15" s="448" t="s">
        <v>189</v>
      </c>
      <c r="L15" s="441" t="s">
        <v>182</v>
      </c>
    </row>
    <row r="16" spans="1:13" ht="15" customHeight="1">
      <c r="A16" s="442"/>
      <c r="B16" s="306" t="s">
        <v>183</v>
      </c>
      <c r="C16" s="307" t="s">
        <v>153</v>
      </c>
      <c r="D16" s="307" t="s">
        <v>152</v>
      </c>
      <c r="E16" s="450" t="s">
        <v>184</v>
      </c>
      <c r="F16" s="451"/>
      <c r="G16" s="451"/>
      <c r="H16" s="452"/>
      <c r="I16" s="447"/>
      <c r="J16" s="449"/>
      <c r="K16" s="449"/>
      <c r="L16" s="442"/>
    </row>
    <row r="17" spans="1:12" ht="15.75" customHeight="1">
      <c r="A17" s="308" t="s">
        <v>185</v>
      </c>
      <c r="B17" s="309">
        <v>479</v>
      </c>
      <c r="C17" s="309">
        <v>19</v>
      </c>
      <c r="D17" s="309">
        <v>25</v>
      </c>
      <c r="E17" s="438">
        <v>473</v>
      </c>
      <c r="F17" s="439"/>
      <c r="G17" s="439"/>
      <c r="H17" s="440"/>
      <c r="I17" s="312">
        <v>32493.59</v>
      </c>
      <c r="J17" s="310">
        <v>241515648.41</v>
      </c>
      <c r="K17" s="313">
        <v>199782.66</v>
      </c>
      <c r="L17" s="311">
        <v>795627344.16999996</v>
      </c>
    </row>
    <row r="18" spans="1:12" ht="15.75" customHeight="1"/>
    <row r="20" spans="1:12" ht="15.75" customHeight="1"/>
    <row r="21" spans="1:12" ht="15" customHeight="1"/>
    <row r="22" spans="1:12" ht="15.75" customHeight="1"/>
    <row r="23" spans="1:12" ht="15.75" customHeight="1"/>
  </sheetData>
  <mergeCells count="27">
    <mergeCell ref="E9:H9"/>
    <mergeCell ref="B10:J10"/>
    <mergeCell ref="E13:H13"/>
    <mergeCell ref="B14:L14"/>
    <mergeCell ref="L15:L16"/>
    <mergeCell ref="K15:K16"/>
    <mergeCell ref="E16:H16"/>
    <mergeCell ref="A1:M1"/>
    <mergeCell ref="A4:M4"/>
    <mergeCell ref="A5:D5"/>
    <mergeCell ref="I5:M5"/>
    <mergeCell ref="B6:J6"/>
    <mergeCell ref="A7:A8"/>
    <mergeCell ref="B7:H7"/>
    <mergeCell ref="I7:I8"/>
    <mergeCell ref="J7:J8"/>
    <mergeCell ref="E8:H8"/>
    <mergeCell ref="A11:A12"/>
    <mergeCell ref="B11:H11"/>
    <mergeCell ref="I11:I12"/>
    <mergeCell ref="J11:J12"/>
    <mergeCell ref="E12:H12"/>
    <mergeCell ref="E17:H17"/>
    <mergeCell ref="A15:A16"/>
    <mergeCell ref="B15:H15"/>
    <mergeCell ref="I15:I16"/>
    <mergeCell ref="J15:J16"/>
  </mergeCells>
  <pageMargins left="0.70866141732283472" right="0.70866141732283472" top="0.74803149606299213" bottom="0.74803149606299213" header="0.31496062992125984" footer="0.31496062992125984"/>
  <pageSetup paperSize="9" scale="75" orientation="landscape" r:id="rId1"/>
</worksheet>
</file>

<file path=xl/worksheets/sheet13.xml><?xml version="1.0" encoding="utf-8"?>
<worksheet xmlns="http://schemas.openxmlformats.org/spreadsheetml/2006/main" xmlns:r="http://schemas.openxmlformats.org/officeDocument/2006/relationships">
  <dimension ref="A1:J17"/>
  <sheetViews>
    <sheetView tabSelected="1" topLeftCell="C1" workbookViewId="0">
      <selection activeCell="P17" sqref="P17"/>
    </sheetView>
  </sheetViews>
  <sheetFormatPr baseColWidth="10" defaultRowHeight="12.75"/>
  <cols>
    <col min="1" max="1" width="20.875" bestFit="1" customWidth="1"/>
    <col min="2" max="2" width="0.5" customWidth="1"/>
    <col min="3" max="3" width="12.125" customWidth="1"/>
    <col min="4" max="4" width="3.125" customWidth="1"/>
    <col min="5" max="6" width="3.25" customWidth="1"/>
    <col min="7" max="7" width="3.125" customWidth="1"/>
    <col min="10" max="10" width="24.5" customWidth="1"/>
  </cols>
  <sheetData>
    <row r="1" spans="1:10">
      <c r="A1" s="474" t="s">
        <v>0</v>
      </c>
      <c r="B1" s="475"/>
      <c r="C1" s="475"/>
      <c r="D1" s="475"/>
      <c r="E1" s="475"/>
      <c r="F1" s="475"/>
      <c r="G1" s="475"/>
      <c r="H1" s="475"/>
      <c r="I1" s="475"/>
      <c r="J1" s="476"/>
    </row>
    <row r="2" spans="1:10" ht="15">
      <c r="A2" s="215"/>
      <c r="B2" s="486"/>
      <c r="C2" s="231"/>
      <c r="D2" s="231"/>
      <c r="E2" s="231"/>
      <c r="F2" s="231"/>
      <c r="G2" s="486"/>
      <c r="H2" s="231"/>
      <c r="I2" s="231"/>
      <c r="J2" s="103"/>
    </row>
    <row r="3" spans="1:10" ht="15.75">
      <c r="A3" s="276" t="s">
        <v>161</v>
      </c>
      <c r="B3" s="486"/>
      <c r="C3" s="487" t="s">
        <v>162</v>
      </c>
      <c r="D3" s="487"/>
      <c r="E3" s="487"/>
      <c r="F3" s="487"/>
      <c r="G3" s="488"/>
      <c r="H3" s="488"/>
      <c r="I3" s="488"/>
      <c r="J3" s="103"/>
    </row>
    <row r="4" spans="1:10" ht="16.5" thickBot="1">
      <c r="A4" s="277"/>
      <c r="B4" s="278"/>
      <c r="C4" s="279"/>
      <c r="D4" s="279"/>
      <c r="E4" s="279"/>
      <c r="F4" s="279"/>
      <c r="G4" s="280"/>
      <c r="H4" s="280"/>
      <c r="I4" s="280"/>
      <c r="J4" s="238"/>
    </row>
    <row r="5" spans="1:10" ht="15.75">
      <c r="A5" s="281" t="s">
        <v>163</v>
      </c>
      <c r="B5" s="282"/>
      <c r="C5" s="283"/>
      <c r="D5" s="284" t="s">
        <v>164</v>
      </c>
      <c r="E5" s="284"/>
      <c r="F5" s="284"/>
      <c r="G5" s="285"/>
      <c r="H5" s="285"/>
      <c r="I5" s="285"/>
      <c r="J5" s="102"/>
    </row>
    <row r="6" spans="1:10" ht="15">
      <c r="A6" s="286"/>
      <c r="B6" s="489"/>
      <c r="C6" s="489"/>
      <c r="D6" s="489"/>
      <c r="E6" s="489"/>
      <c r="F6" s="489"/>
      <c r="G6" s="489"/>
      <c r="H6" s="486"/>
      <c r="I6" s="231"/>
      <c r="J6" s="287"/>
    </row>
    <row r="7" spans="1:10" ht="15">
      <c r="A7" s="286" t="s">
        <v>165</v>
      </c>
      <c r="B7" s="489"/>
      <c r="C7" s="489" t="s">
        <v>166</v>
      </c>
      <c r="D7" s="288"/>
      <c r="E7" s="288"/>
      <c r="F7" s="288"/>
      <c r="G7" s="288" t="s">
        <v>63</v>
      </c>
      <c r="H7" s="486"/>
      <c r="I7" s="231"/>
      <c r="J7" s="287" t="s">
        <v>167</v>
      </c>
    </row>
    <row r="8" spans="1:10" ht="13.5" thickBot="1">
      <c r="A8" s="289"/>
      <c r="B8" s="290"/>
      <c r="C8" s="290"/>
      <c r="D8" s="290"/>
      <c r="E8" s="290"/>
      <c r="F8" s="290"/>
      <c r="G8" s="290"/>
      <c r="H8" s="290"/>
      <c r="I8" s="290"/>
      <c r="J8" s="238"/>
    </row>
    <row r="9" spans="1:10" s="275" customFormat="1" ht="15">
      <c r="A9" s="291" t="s">
        <v>168</v>
      </c>
      <c r="B9" s="292"/>
      <c r="C9" s="292" t="s">
        <v>169</v>
      </c>
      <c r="D9" s="477" t="s">
        <v>153</v>
      </c>
      <c r="E9" s="478"/>
      <c r="F9" s="478"/>
      <c r="G9" s="479"/>
      <c r="H9" s="292" t="s">
        <v>152</v>
      </c>
      <c r="I9" s="292" t="s">
        <v>170</v>
      </c>
      <c r="J9" s="293" t="s">
        <v>171</v>
      </c>
    </row>
    <row r="10" spans="1:10">
      <c r="A10" s="294"/>
      <c r="B10" s="295"/>
      <c r="C10" s="295"/>
      <c r="D10" s="480"/>
      <c r="E10" s="481"/>
      <c r="F10" s="481"/>
      <c r="G10" s="482"/>
      <c r="H10" s="295"/>
      <c r="I10" s="295"/>
      <c r="J10" s="296"/>
    </row>
    <row r="11" spans="1:10">
      <c r="A11" s="294" t="s">
        <v>172</v>
      </c>
      <c r="B11" s="295"/>
      <c r="C11" s="295">
        <v>130</v>
      </c>
      <c r="D11" s="483">
        <f>[1]CUARTO!J47</f>
        <v>22</v>
      </c>
      <c r="E11" s="484"/>
      <c r="F11" s="484"/>
      <c r="G11" s="485"/>
      <c r="H11" s="295">
        <f>[1]PRIMERO!J127+[1]SEGUNDO!J47+[1]TERCERO!K47+[1]CUARTO!K47</f>
        <v>13</v>
      </c>
      <c r="I11" s="295">
        <f>C11+D11-H11</f>
        <v>139</v>
      </c>
      <c r="J11" s="297">
        <v>10928965</v>
      </c>
    </row>
    <row r="12" spans="1:10">
      <c r="A12" s="294"/>
      <c r="B12" s="295"/>
      <c r="C12" s="295"/>
      <c r="D12" s="480"/>
      <c r="E12" s="481"/>
      <c r="F12" s="481"/>
      <c r="G12" s="482"/>
      <c r="H12" s="295"/>
      <c r="I12" s="295"/>
      <c r="J12" s="297"/>
    </row>
    <row r="13" spans="1:10" s="275" customFormat="1" ht="15.75" thickBot="1">
      <c r="A13" s="298" t="s">
        <v>173</v>
      </c>
      <c r="B13" s="299"/>
      <c r="C13" s="299">
        <f>SUM(C11:C12)</f>
        <v>130</v>
      </c>
      <c r="D13" s="471">
        <f>+SUM(D10:G12)</f>
        <v>22</v>
      </c>
      <c r="E13" s="472"/>
      <c r="F13" s="472"/>
      <c r="G13" s="473"/>
      <c r="H13" s="299">
        <f t="shared" ref="H13:J13" si="0">SUM(H11:H12)</f>
        <v>13</v>
      </c>
      <c r="I13" s="299">
        <f t="shared" si="0"/>
        <v>139</v>
      </c>
      <c r="J13" s="300">
        <f t="shared" si="0"/>
        <v>10928965</v>
      </c>
    </row>
    <row r="15" spans="1:10">
      <c r="J15" s="111"/>
    </row>
    <row r="17" spans="10:10">
      <c r="J17" s="111"/>
    </row>
  </sheetData>
  <mergeCells count="6">
    <mergeCell ref="A1:J1"/>
    <mergeCell ref="D9:G9"/>
    <mergeCell ref="D10:G10"/>
    <mergeCell ref="D11:G11"/>
    <mergeCell ref="D12:G12"/>
    <mergeCell ref="D13:G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Anexo I Programacion Financiera</vt:lpstr>
      <vt:lpstr>anexo 2 </vt:lpstr>
      <vt:lpstr>Anexo 2 Bis</vt:lpstr>
      <vt:lpstr>anexo 3 </vt:lpstr>
      <vt:lpstr>Anexo 4 </vt:lpstr>
      <vt:lpstr>ANEXO 30 INC. C</vt:lpstr>
      <vt:lpstr>ANEXO 30 INC. D</vt:lpstr>
      <vt:lpstr>ANEXO 30 ART. 27</vt:lpstr>
      <vt:lpstr>ANEXO 30 -OTRAS EX</vt:lpstr>
      <vt:lpstr>Anexo 6</vt:lpstr>
      <vt:lpstr>anexo 6 arch txt</vt:lpstr>
      <vt:lpstr>ANEXO 19</vt:lpstr>
      <vt:lpstr>ANEXO 20</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2021-02-08T13:09:35Z</cp:lastPrinted>
  <dcterms:created xsi:type="dcterms:W3CDTF">2005-10-29T15:03:20Z</dcterms:created>
  <dcterms:modified xsi:type="dcterms:W3CDTF">2021-02-23T16:43:46Z</dcterms:modified>
</cp:coreProperties>
</file>