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605" windowWidth="11955" windowHeight="4620" tabRatio="904" activeTab="1"/>
  </bookViews>
  <sheets>
    <sheet name="Anexo I Programacion Financiera" sheetId="10" r:id="rId1"/>
    <sheet name="Anexo 1 Archi TXT" sheetId="12" r:id="rId2"/>
    <sheet name="anexo 2 " sheetId="1" r:id="rId3"/>
    <sheet name="anexo 2 Archi-TXT" sheetId="2" r:id="rId4"/>
    <sheet name="Anexo 2 Bis" sheetId="8" r:id="rId5"/>
    <sheet name="anexo 2 bis Archi-TXT" sheetId="9" r:id="rId6"/>
    <sheet name="anexo 3 " sheetId="6" r:id="rId7"/>
    <sheet name="Anexo 3 Archi txt" sheetId="7" r:id="rId8"/>
    <sheet name="Anexo 4 " sheetId="4" r:id="rId9"/>
    <sheet name="anexo 4 arch txt " sheetId="5" r:id="rId10"/>
    <sheet name="ANEXO 30 INC. C" sheetId="16" r:id="rId11"/>
    <sheet name="ANEXO 30 INC. D" sheetId="17" r:id="rId12"/>
    <sheet name="Anexo 6" sheetId="13" r:id="rId13"/>
    <sheet name="anexo 6 arch txt" sheetId="14" r:id="rId14"/>
    <sheet name="Hoja1" sheetId="18" r:id="rId15"/>
  </sheets>
  <externalReferences>
    <externalReference r:id="rId16"/>
  </externalReferences>
  <definedNames>
    <definedName name="_xlnm.Print_Area" localSheetId="2">'anexo 2 '!$A$1:$O$23</definedName>
    <definedName name="_xlnm.Print_Area" localSheetId="10">'ANEXO 30 INC. C'!$B$1:$K$18</definedName>
    <definedName name="_xlnm.Print_Area" localSheetId="8">'Anexo 4 '!$A$2:$L$29</definedName>
    <definedName name="_xlnm.Print_Area" localSheetId="0">'Anexo I Programacion Financiera'!$A$1:$L$30</definedName>
  </definedNames>
  <calcPr calcId="124519"/>
</workbook>
</file>

<file path=xl/calcChain.xml><?xml version="1.0" encoding="utf-8"?>
<calcChain xmlns="http://schemas.openxmlformats.org/spreadsheetml/2006/main">
  <c r="I28" i="10"/>
  <c r="J28"/>
  <c r="I17" i="4"/>
  <c r="I14"/>
  <c r="I15" s="1"/>
  <c r="O7" i="9"/>
  <c r="K7"/>
  <c r="I25" i="4"/>
  <c r="I26" s="1"/>
  <c r="K15" i="5" s="1"/>
  <c r="K17" i="8"/>
  <c r="S6" i="9" s="1"/>
  <c r="J13" i="8"/>
  <c r="K13"/>
  <c r="J14"/>
  <c r="Q3" i="9" s="1"/>
  <c r="K14" i="8"/>
  <c r="S3" i="9" s="1"/>
  <c r="J15" i="8"/>
  <c r="Q4" i="9" s="1"/>
  <c r="K15" i="8"/>
  <c r="I15" i="13" s="1"/>
  <c r="J16" i="8"/>
  <c r="Q5" i="9" s="1"/>
  <c r="K16" i="8"/>
  <c r="S5" i="9" s="1"/>
  <c r="J18" i="8"/>
  <c r="K18"/>
  <c r="S7" i="9" s="1"/>
  <c r="M3"/>
  <c r="O19" i="1"/>
  <c r="O18"/>
  <c r="AC7" i="2" s="1"/>
  <c r="O17" i="1"/>
  <c r="AC6" i="2" s="1"/>
  <c r="O16" i="1"/>
  <c r="O15"/>
  <c r="AC5" i="2" s="1"/>
  <c r="O14" i="1"/>
  <c r="AC4" i="2" s="1"/>
  <c r="O13" i="1"/>
  <c r="AC3" i="2" s="1"/>
  <c r="O12" i="1"/>
  <c r="E19"/>
  <c r="E18"/>
  <c r="N18" s="1"/>
  <c r="AA7" i="2" s="1"/>
  <c r="E17" i="1"/>
  <c r="N17" s="1"/>
  <c r="AA6" i="2" s="1"/>
  <c r="E16" i="1"/>
  <c r="E15"/>
  <c r="N15" s="1"/>
  <c r="AA5" i="2" s="1"/>
  <c r="E14" i="1"/>
  <c r="O4" i="2" s="1"/>
  <c r="E13" i="1"/>
  <c r="E12"/>
  <c r="N12" s="1"/>
  <c r="H25" i="4"/>
  <c r="H26" s="1"/>
  <c r="I15" i="5" s="1"/>
  <c r="M12" i="1"/>
  <c r="M13"/>
  <c r="Y3" i="2" s="1"/>
  <c r="M14" i="1"/>
  <c r="Y4" i="2" s="1"/>
  <c r="M15" i="1"/>
  <c r="Y5" i="2" s="1"/>
  <c r="M16" i="1"/>
  <c r="M17"/>
  <c r="Y6" i="2" s="1"/>
  <c r="M18" i="1"/>
  <c r="Y7" i="2" s="1"/>
  <c r="L14" i="10"/>
  <c r="O3" i="12" s="1"/>
  <c r="N16" i="1"/>
  <c r="I5" i="12"/>
  <c r="K5"/>
  <c r="M5"/>
  <c r="M6"/>
  <c r="I19" i="10"/>
  <c r="I8" i="12" s="1"/>
  <c r="J19" i="10"/>
  <c r="K8" i="12" s="1"/>
  <c r="I10"/>
  <c r="K10"/>
  <c r="M10"/>
  <c r="L21" i="10"/>
  <c r="O10" i="12" s="1"/>
  <c r="I11"/>
  <c r="K11"/>
  <c r="M11"/>
  <c r="L22" i="10"/>
  <c r="O11" i="12" s="1"/>
  <c r="I13"/>
  <c r="K13"/>
  <c r="M13"/>
  <c r="L24" i="10"/>
  <c r="O13" i="12" s="1"/>
  <c r="I14"/>
  <c r="M14"/>
  <c r="K2"/>
  <c r="M2"/>
  <c r="I2"/>
  <c r="G3"/>
  <c r="G5"/>
  <c r="G6"/>
  <c r="G10"/>
  <c r="G11"/>
  <c r="G13"/>
  <c r="G14"/>
  <c r="G2"/>
  <c r="E3"/>
  <c r="E4"/>
  <c r="E5"/>
  <c r="E6"/>
  <c r="E7"/>
  <c r="E8"/>
  <c r="E9"/>
  <c r="E10"/>
  <c r="E11"/>
  <c r="E12"/>
  <c r="E13"/>
  <c r="E14"/>
  <c r="E15"/>
  <c r="E16"/>
  <c r="E2"/>
  <c r="C3"/>
  <c r="C4"/>
  <c r="C5"/>
  <c r="C6"/>
  <c r="C7"/>
  <c r="C8"/>
  <c r="C9"/>
  <c r="C10"/>
  <c r="C11"/>
  <c r="C12"/>
  <c r="C13"/>
  <c r="C14"/>
  <c r="C15"/>
  <c r="C16"/>
  <c r="C2"/>
  <c r="A3"/>
  <c r="A4"/>
  <c r="A5"/>
  <c r="A6"/>
  <c r="A7"/>
  <c r="A8"/>
  <c r="A9"/>
  <c r="A10"/>
  <c r="A11"/>
  <c r="A12"/>
  <c r="A13"/>
  <c r="A14"/>
  <c r="A15"/>
  <c r="A16"/>
  <c r="A2"/>
  <c r="M3"/>
  <c r="I6"/>
  <c r="H26" i="10"/>
  <c r="I3" i="12"/>
  <c r="K3"/>
  <c r="K6"/>
  <c r="I26" i="10"/>
  <c r="I15" i="12" s="1"/>
  <c r="K14"/>
  <c r="J26" i="10"/>
  <c r="K15" i="12" s="1"/>
  <c r="K26" i="10"/>
  <c r="M15" i="12" s="1"/>
  <c r="L25" i="10"/>
  <c r="O14" i="12" s="1"/>
  <c r="H19" i="10"/>
  <c r="L19" s="1"/>
  <c r="O8" i="12" s="1"/>
  <c r="H20" i="10"/>
  <c r="G9" i="12" s="1"/>
  <c r="H15" i="10"/>
  <c r="H18" s="1"/>
  <c r="I15"/>
  <c r="I18" s="1"/>
  <c r="I20"/>
  <c r="I9" i="12" s="1"/>
  <c r="J15" i="10"/>
  <c r="K4" i="12" s="1"/>
  <c r="L13" i="10"/>
  <c r="O2" i="12" s="1"/>
  <c r="L16" i="10"/>
  <c r="O5" i="12" s="1"/>
  <c r="K19" i="10"/>
  <c r="M8" i="12" s="1"/>
  <c r="J20" i="10"/>
  <c r="K9" i="12" s="1"/>
  <c r="L17" i="10"/>
  <c r="O6" i="12" s="1"/>
  <c r="K15" i="10"/>
  <c r="K18" s="1"/>
  <c r="K20"/>
  <c r="M9" i="12" s="1"/>
  <c r="B20" i="1"/>
  <c r="C20"/>
  <c r="D20"/>
  <c r="I20"/>
  <c r="J20"/>
  <c r="K20"/>
  <c r="L20"/>
  <c r="G7" i="2"/>
  <c r="W3"/>
  <c r="W4"/>
  <c r="W5"/>
  <c r="W6"/>
  <c r="W7"/>
  <c r="U3"/>
  <c r="U4"/>
  <c r="U5"/>
  <c r="U6"/>
  <c r="U7"/>
  <c r="S3"/>
  <c r="S4"/>
  <c r="S5"/>
  <c r="S6"/>
  <c r="S7"/>
  <c r="Q3"/>
  <c r="Q4"/>
  <c r="Q5"/>
  <c r="Q6"/>
  <c r="Q7"/>
  <c r="M3"/>
  <c r="M4"/>
  <c r="M5"/>
  <c r="M6"/>
  <c r="M7"/>
  <c r="K3"/>
  <c r="K4"/>
  <c r="K5"/>
  <c r="K6"/>
  <c r="K7"/>
  <c r="I3"/>
  <c r="I4"/>
  <c r="I5"/>
  <c r="I6"/>
  <c r="I7"/>
  <c r="G3"/>
  <c r="G4"/>
  <c r="G5"/>
  <c r="G6"/>
  <c r="G2"/>
  <c r="E3"/>
  <c r="E4"/>
  <c r="E5"/>
  <c r="E6"/>
  <c r="E7"/>
  <c r="E2"/>
  <c r="A7"/>
  <c r="A3"/>
  <c r="A4"/>
  <c r="A5"/>
  <c r="A6"/>
  <c r="A2"/>
  <c r="W2"/>
  <c r="U2"/>
  <c r="S2"/>
  <c r="Q2"/>
  <c r="M2"/>
  <c r="K2"/>
  <c r="I2"/>
  <c r="I20" i="8"/>
  <c r="D20"/>
  <c r="C20"/>
  <c r="O3" i="9"/>
  <c r="O4"/>
  <c r="O5"/>
  <c r="O6"/>
  <c r="M4"/>
  <c r="M7"/>
  <c r="K3"/>
  <c r="K4"/>
  <c r="K5"/>
  <c r="K6"/>
  <c r="O2"/>
  <c r="K2"/>
  <c r="I3"/>
  <c r="I4"/>
  <c r="I5"/>
  <c r="I6"/>
  <c r="I7"/>
  <c r="I2"/>
  <c r="G3"/>
  <c r="G4"/>
  <c r="G5"/>
  <c r="G6"/>
  <c r="G7"/>
  <c r="G2"/>
  <c r="E7"/>
  <c r="A3"/>
  <c r="A4"/>
  <c r="A5"/>
  <c r="A6"/>
  <c r="A7"/>
  <c r="A2"/>
  <c r="E3"/>
  <c r="E4"/>
  <c r="E5"/>
  <c r="E6"/>
  <c r="E2"/>
  <c r="B3" i="7"/>
  <c r="B4"/>
  <c r="B5"/>
  <c r="B6"/>
  <c r="B7"/>
  <c r="B8"/>
  <c r="B9"/>
  <c r="B10"/>
  <c r="B11"/>
  <c r="B12"/>
  <c r="B13"/>
  <c r="B14"/>
  <c r="B2"/>
  <c r="F6"/>
  <c r="C3"/>
  <c r="C4"/>
  <c r="C5"/>
  <c r="C6"/>
  <c r="C7"/>
  <c r="C8"/>
  <c r="C9"/>
  <c r="C10"/>
  <c r="C11"/>
  <c r="C12"/>
  <c r="C13"/>
  <c r="C14"/>
  <c r="C2"/>
  <c r="A14"/>
  <c r="A3"/>
  <c r="A4"/>
  <c r="A5"/>
  <c r="A6"/>
  <c r="A7"/>
  <c r="A8"/>
  <c r="A9"/>
  <c r="A10"/>
  <c r="A11"/>
  <c r="A12"/>
  <c r="A13"/>
  <c r="A2"/>
  <c r="J24" i="4"/>
  <c r="J22"/>
  <c r="J21"/>
  <c r="M10" i="5" s="1"/>
  <c r="H14" i="4"/>
  <c r="I3" i="5" s="1"/>
  <c r="H13" i="4"/>
  <c r="J13" s="1"/>
  <c r="H17"/>
  <c r="J16"/>
  <c r="M5" i="5" s="1"/>
  <c r="I19" i="4"/>
  <c r="M11" i="5"/>
  <c r="M13"/>
  <c r="K5"/>
  <c r="K10"/>
  <c r="K11"/>
  <c r="K13"/>
  <c r="I10"/>
  <c r="I11"/>
  <c r="I13"/>
  <c r="G3"/>
  <c r="G4"/>
  <c r="G5"/>
  <c r="G6"/>
  <c r="G7"/>
  <c r="G8"/>
  <c r="G9"/>
  <c r="G10"/>
  <c r="G11"/>
  <c r="G12"/>
  <c r="G13"/>
  <c r="G14"/>
  <c r="G15"/>
  <c r="G16"/>
  <c r="E3"/>
  <c r="E4"/>
  <c r="E5"/>
  <c r="E6"/>
  <c r="E7"/>
  <c r="E8"/>
  <c r="E9"/>
  <c r="E10"/>
  <c r="E11"/>
  <c r="E12"/>
  <c r="E13"/>
  <c r="E14"/>
  <c r="E15"/>
  <c r="E16"/>
  <c r="E2"/>
  <c r="A3"/>
  <c r="A4"/>
  <c r="A5"/>
  <c r="A6"/>
  <c r="A7"/>
  <c r="A8"/>
  <c r="A9"/>
  <c r="A10"/>
  <c r="A11"/>
  <c r="A12"/>
  <c r="A13"/>
  <c r="A14"/>
  <c r="A15"/>
  <c r="A16"/>
  <c r="A2"/>
  <c r="K2"/>
  <c r="G2"/>
  <c r="I2"/>
  <c r="K8"/>
  <c r="I5"/>
  <c r="H24" i="13"/>
  <c r="I15" i="14" s="1"/>
  <c r="K23" i="13"/>
  <c r="K14"/>
  <c r="K21"/>
  <c r="K22"/>
  <c r="H11"/>
  <c r="I2" i="14" s="1"/>
  <c r="H18" i="13"/>
  <c r="M5" i="14"/>
  <c r="M12"/>
  <c r="M13"/>
  <c r="M14"/>
  <c r="K5"/>
  <c r="K12"/>
  <c r="K13"/>
  <c r="K14"/>
  <c r="I3"/>
  <c r="I4"/>
  <c r="I5"/>
  <c r="I6"/>
  <c r="I7"/>
  <c r="I8"/>
  <c r="I10"/>
  <c r="I11"/>
  <c r="I12"/>
  <c r="I13"/>
  <c r="I14"/>
  <c r="A11"/>
  <c r="A12"/>
  <c r="A13"/>
  <c r="A14"/>
  <c r="A15"/>
  <c r="E11"/>
  <c r="E12"/>
  <c r="E13"/>
  <c r="E14"/>
  <c r="E15"/>
  <c r="G14"/>
  <c r="G15"/>
  <c r="G11"/>
  <c r="G12"/>
  <c r="G13"/>
  <c r="G10"/>
  <c r="E10"/>
  <c r="A10"/>
  <c r="A8"/>
  <c r="A9"/>
  <c r="E8"/>
  <c r="E9"/>
  <c r="G9"/>
  <c r="G3"/>
  <c r="G4"/>
  <c r="G5"/>
  <c r="G6"/>
  <c r="G7"/>
  <c r="G8"/>
  <c r="E3"/>
  <c r="E4"/>
  <c r="E5"/>
  <c r="E6"/>
  <c r="E7"/>
  <c r="E2"/>
  <c r="A3"/>
  <c r="A4"/>
  <c r="A5"/>
  <c r="A6"/>
  <c r="A7"/>
  <c r="A2"/>
  <c r="G2"/>
  <c r="H28" i="10"/>
  <c r="M14"/>
  <c r="M17"/>
  <c r="J18" l="1"/>
  <c r="K7" i="12" s="1"/>
  <c r="J17" i="8"/>
  <c r="Q6" i="9" s="1"/>
  <c r="J17" i="4"/>
  <c r="M6" i="5" s="1"/>
  <c r="D22" i="8"/>
  <c r="H19" i="4"/>
  <c r="I8" i="5" s="1"/>
  <c r="H20" i="4"/>
  <c r="I9" i="5" s="1"/>
  <c r="O7" i="2"/>
  <c r="O5"/>
  <c r="M4" i="12"/>
  <c r="I20" i="4"/>
  <c r="K9" i="5" s="1"/>
  <c r="H25" i="13"/>
  <c r="O2" i="2"/>
  <c r="M7" i="12"/>
  <c r="K23" i="10"/>
  <c r="M12" i="12" s="1"/>
  <c r="L26" i="10"/>
  <c r="O15" i="12" s="1"/>
  <c r="I22" i="8"/>
  <c r="M20" i="1"/>
  <c r="Y2" i="2"/>
  <c r="O20" i="1"/>
  <c r="O6" i="2"/>
  <c r="N14" i="1"/>
  <c r="AA4" i="2" s="1"/>
  <c r="E20" i="1"/>
  <c r="I17" i="13"/>
  <c r="K8" i="14" s="1"/>
  <c r="I24" i="13"/>
  <c r="K15" i="14" s="1"/>
  <c r="I14" i="5"/>
  <c r="M6" i="9"/>
  <c r="Q7"/>
  <c r="K6" i="5"/>
  <c r="I18" i="4"/>
  <c r="K7" i="5" s="1"/>
  <c r="K4"/>
  <c r="K3"/>
  <c r="J14" i="4"/>
  <c r="M3" i="5" s="1"/>
  <c r="J19" i="4"/>
  <c r="M8" i="5" s="1"/>
  <c r="M2"/>
  <c r="I6"/>
  <c r="H15" i="4"/>
  <c r="AA2" i="2"/>
  <c r="S4" i="9"/>
  <c r="Q2"/>
  <c r="G7" i="12"/>
  <c r="L18" i="10"/>
  <c r="O7" i="12" s="1"/>
  <c r="H23" i="10"/>
  <c r="I7" i="12"/>
  <c r="I23" i="10"/>
  <c r="I9" i="14"/>
  <c r="J23" i="10"/>
  <c r="I19" i="13"/>
  <c r="J25" i="4"/>
  <c r="M5" i="9"/>
  <c r="E20" i="8"/>
  <c r="O3" i="2"/>
  <c r="N13" i="1"/>
  <c r="AA3" i="2" s="1"/>
  <c r="L15" i="10"/>
  <c r="O4" i="12" s="1"/>
  <c r="I4"/>
  <c r="G4"/>
  <c r="G8"/>
  <c r="G15"/>
  <c r="I16" i="13"/>
  <c r="K14" i="5"/>
  <c r="C22" i="8"/>
  <c r="AC2" i="2"/>
  <c r="M2" i="9"/>
  <c r="L20" i="10"/>
  <c r="O9" i="12" s="1"/>
  <c r="I20" i="13" l="1"/>
  <c r="K11" i="14" s="1"/>
  <c r="J20" i="8"/>
  <c r="K27" i="10"/>
  <c r="M16" i="12" s="1"/>
  <c r="I23" i="4"/>
  <c r="K12" i="5" s="1"/>
  <c r="J20" i="4"/>
  <c r="M9" i="5" s="1"/>
  <c r="K17" i="13"/>
  <c r="M8" i="14" s="1"/>
  <c r="N20" i="1"/>
  <c r="K24" i="13"/>
  <c r="M15" i="14" s="1"/>
  <c r="J15" i="4"/>
  <c r="J18" s="1"/>
  <c r="H18"/>
  <c r="I4" i="5"/>
  <c r="K6" i="14"/>
  <c r="K15" i="13"/>
  <c r="M6" i="14" s="1"/>
  <c r="K20" i="13"/>
  <c r="M11" i="14" s="1"/>
  <c r="E22" i="8"/>
  <c r="I18" i="13"/>
  <c r="K9" i="14" s="1"/>
  <c r="K10"/>
  <c r="K19" i="13"/>
  <c r="H27" i="10"/>
  <c r="G16" i="12" s="1"/>
  <c r="G12"/>
  <c r="L23" i="10"/>
  <c r="K13" i="13"/>
  <c r="M4" i="14" s="1"/>
  <c r="K4"/>
  <c r="K16" i="13"/>
  <c r="M7" i="14" s="1"/>
  <c r="K7"/>
  <c r="I12" i="13"/>
  <c r="K20" i="8"/>
  <c r="S2" i="9"/>
  <c r="J26" i="4"/>
  <c r="M15" i="5" s="1"/>
  <c r="M14"/>
  <c r="J27" i="10"/>
  <c r="K16" i="12" s="1"/>
  <c r="K12"/>
  <c r="I12"/>
  <c r="I27" i="10"/>
  <c r="I16" i="12" s="1"/>
  <c r="I27" i="4" l="1"/>
  <c r="K16" i="5" s="1"/>
  <c r="M4"/>
  <c r="H23" i="4"/>
  <c r="I7" i="5"/>
  <c r="K22" i="8"/>
  <c r="O12" i="12"/>
  <c r="L27" i="10"/>
  <c r="O16" i="12" s="1"/>
  <c r="K18" i="13"/>
  <c r="M9" i="14" s="1"/>
  <c r="M10"/>
  <c r="J23" i="4"/>
  <c r="M7" i="5"/>
  <c r="K12" i="13"/>
  <c r="I11"/>
  <c r="K3" i="14"/>
  <c r="H27" i="4" l="1"/>
  <c r="I16" i="5" s="1"/>
  <c r="I12"/>
  <c r="I25" i="13"/>
  <c r="K2" i="14"/>
  <c r="M12" i="5"/>
  <c r="J27" i="4"/>
  <c r="M16" i="5" s="1"/>
  <c r="K11" i="13"/>
  <c r="M3" i="14"/>
  <c r="M2" l="1"/>
  <c r="K25" i="13"/>
</calcChain>
</file>

<file path=xl/comments1.xml><?xml version="1.0" encoding="utf-8"?>
<comments xmlns="http://schemas.openxmlformats.org/spreadsheetml/2006/main">
  <authors>
    <author>Usuario</author>
  </authors>
  <commentList>
    <comment ref="I26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<sst xmlns="http://schemas.openxmlformats.org/spreadsheetml/2006/main" count="738" uniqueCount="177">
  <si>
    <t>ACUERDO N° 3949</t>
  </si>
  <si>
    <t>ANEXO 2: DE LA EJECUCION DEL PRESUPUESTO CON RELACION A LOS CREDITOS ACUMULADA AL FIN DEL TRIMESTRE</t>
  </si>
  <si>
    <t>Nomenclador:</t>
  </si>
  <si>
    <t>Ejercicio:</t>
  </si>
  <si>
    <t>Trimestre</t>
  </si>
  <si>
    <t>Partidas</t>
  </si>
  <si>
    <t>Credito</t>
  </si>
  <si>
    <t>Modificaciones acumuladas</t>
  </si>
  <si>
    <t>Crédito</t>
  </si>
  <si>
    <t>Compromisos</t>
  </si>
  <si>
    <t>Devengado</t>
  </si>
  <si>
    <t>Mandado a</t>
  </si>
  <si>
    <t>Pagado</t>
  </si>
  <si>
    <t xml:space="preserve">Residuos </t>
  </si>
  <si>
    <t>Saldo no</t>
  </si>
  <si>
    <t>Deuda</t>
  </si>
  <si>
    <t>al fin de cada trimestre</t>
  </si>
  <si>
    <t>Autorizado</t>
  </si>
  <si>
    <t>Contraidos</t>
  </si>
  <si>
    <t>Pagar</t>
  </si>
  <si>
    <t>Pasivos</t>
  </si>
  <si>
    <t>Utilizado</t>
  </si>
  <si>
    <t>Exigible</t>
  </si>
  <si>
    <t>Aumentos</t>
  </si>
  <si>
    <t>Disminuciones</t>
  </si>
  <si>
    <t>Definitivo</t>
  </si>
  <si>
    <t>TOTALES</t>
  </si>
  <si>
    <t>Ejercicio</t>
  </si>
  <si>
    <t>Nomenclador</t>
  </si>
  <si>
    <t>Partida</t>
  </si>
  <si>
    <t>ModAcuFinAum</t>
  </si>
  <si>
    <t>ModAcuFinDis</t>
  </si>
  <si>
    <t>ManPag</t>
  </si>
  <si>
    <t>ANEXO 4: EJECUCION PRESUPUESTARIA DEL TRIMESTRE. CUMPLIMIENTO DE METAS</t>
  </si>
  <si>
    <t>NOMENCLADOR</t>
  </si>
  <si>
    <t xml:space="preserve">EJERCICIO: </t>
  </si>
  <si>
    <t>TRIMESTRE</t>
  </si>
  <si>
    <t>Ejecutado</t>
  </si>
  <si>
    <t>Programacion</t>
  </si>
  <si>
    <t>Diferencia entre</t>
  </si>
  <si>
    <t>Concepto</t>
  </si>
  <si>
    <t xml:space="preserve">en el </t>
  </si>
  <si>
    <t>Financiera del</t>
  </si>
  <si>
    <t xml:space="preserve">Ejecutado y </t>
  </si>
  <si>
    <t>Nota</t>
  </si>
  <si>
    <t>trimestre</t>
  </si>
  <si>
    <t>Programacion Financ.</t>
  </si>
  <si>
    <t>I</t>
  </si>
  <si>
    <t>RECURSOS CORRIENTES</t>
  </si>
  <si>
    <t>A</t>
  </si>
  <si>
    <t>II</t>
  </si>
  <si>
    <t>GASTOS CORRIENTES</t>
  </si>
  <si>
    <t>B</t>
  </si>
  <si>
    <t>III</t>
  </si>
  <si>
    <t>RESULTADO ECONOMICO: Ahorro/Desahorro (I-II)</t>
  </si>
  <si>
    <t>IV</t>
  </si>
  <si>
    <t>RECURSOS DE CAPITAL</t>
  </si>
  <si>
    <t>V</t>
  </si>
  <si>
    <t>GASTOS DE CAPITAL</t>
  </si>
  <si>
    <t>VI</t>
  </si>
  <si>
    <t>EXCEDENTE ANTES TRANF. FIGURATIVAS (III+IV-V)</t>
  </si>
  <si>
    <t>VII</t>
  </si>
  <si>
    <t>RECURSOS FIGURATIVOS</t>
  </si>
  <si>
    <t>VIII</t>
  </si>
  <si>
    <t>GASTOS FIGURATIVOS</t>
  </si>
  <si>
    <t>IX</t>
  </si>
  <si>
    <t>NECESIDAD DE FINANCIAMIENTO (VI+VII-VIII)</t>
  </si>
  <si>
    <t>X</t>
  </si>
  <si>
    <t>FUENTES DE FINANCIAMIENTO</t>
  </si>
  <si>
    <t>XI</t>
  </si>
  <si>
    <t>APLICACIONES FINANCIERAS</t>
  </si>
  <si>
    <t>C</t>
  </si>
  <si>
    <t>XII</t>
  </si>
  <si>
    <t>FINANCIAMIENTO NETO (X-XI)</t>
  </si>
  <si>
    <t>XIII</t>
  </si>
  <si>
    <t>RESULTADO FINANCIERO (IX+XII)</t>
  </si>
  <si>
    <t>ProFina</t>
  </si>
  <si>
    <t>DifEjeProFina</t>
  </si>
  <si>
    <t>ANEXO 3: DE LA EJECUCION DEL PRESUPUESTO CON RELACION AL CALCULO DE RECURSOS Y FINANCIAMIENTO</t>
  </si>
  <si>
    <t>ACUMULADO AL FIN DEL TRIMESTRE E INGRESADO EN EL TRIMESTRE</t>
  </si>
  <si>
    <t>Calculo original</t>
  </si>
  <si>
    <t>Modificaciones Acumuladas</t>
  </si>
  <si>
    <t>Calculo definitivo</t>
  </si>
  <si>
    <t>Ingresado</t>
  </si>
  <si>
    <t>Diferencia</t>
  </si>
  <si>
    <t xml:space="preserve">Ingresado </t>
  </si>
  <si>
    <t>Acumulado al</t>
  </si>
  <si>
    <t>en el</t>
  </si>
  <si>
    <t>fin de cada</t>
  </si>
  <si>
    <t>CalOri</t>
  </si>
  <si>
    <t>CalDef</t>
  </si>
  <si>
    <t>IngAcuFin</t>
  </si>
  <si>
    <t xml:space="preserve">Diferencia </t>
  </si>
  <si>
    <t>ANEXO 2 BIS: DE LA EJECUCION DEL PRESUPUESTO CON RELACION A LOS CREDITOS CORRESPONDIENTE AL TRIMESTRE</t>
  </si>
  <si>
    <t xml:space="preserve"> </t>
  </si>
  <si>
    <t xml:space="preserve">Mandado </t>
  </si>
  <si>
    <t xml:space="preserve">Pagado </t>
  </si>
  <si>
    <t xml:space="preserve">Variacion </t>
  </si>
  <si>
    <t>Variacion</t>
  </si>
  <si>
    <t>contraidos</t>
  </si>
  <si>
    <t>en el trimestre</t>
  </si>
  <si>
    <t>a pagar en el</t>
  </si>
  <si>
    <t>Residuos Pasivos</t>
  </si>
  <si>
    <t>Deuda Exigible</t>
  </si>
  <si>
    <t>CoCon</t>
  </si>
  <si>
    <t>VarResPas</t>
  </si>
  <si>
    <t>VarDeuExi</t>
  </si>
  <si>
    <t>N   O          A   P   L   I   C   A   B   L   E</t>
  </si>
  <si>
    <t>ANEXO 1: PROGRAMACION FINANCIERA ART. 22 LEY 7314</t>
  </si>
  <si>
    <t>1° Trimestre</t>
  </si>
  <si>
    <t>2° Trimestre</t>
  </si>
  <si>
    <t>3° Trimestre</t>
  </si>
  <si>
    <t>4° Trimestre</t>
  </si>
  <si>
    <t>Presupuesto</t>
  </si>
  <si>
    <t>Votado en el</t>
  </si>
  <si>
    <t>TOTAL RECURSOS (I+IV)</t>
  </si>
  <si>
    <t>TOTAL GASTOS (II+V)</t>
  </si>
  <si>
    <t>41200 Bienes</t>
  </si>
  <si>
    <t>41100 Personal</t>
  </si>
  <si>
    <t>41300 Servicios</t>
  </si>
  <si>
    <t>51100 Bs.Capital</t>
  </si>
  <si>
    <t>74100 Deuda Ej. Anter.</t>
  </si>
  <si>
    <t>74100 Deuda Ej.Anter</t>
  </si>
  <si>
    <t>Tri1</t>
  </si>
  <si>
    <t>Tri2</t>
  </si>
  <si>
    <t>Tri3</t>
  </si>
  <si>
    <t>Tri4</t>
  </si>
  <si>
    <t>PreVot</t>
  </si>
  <si>
    <t>Stock de Deuda</t>
  </si>
  <si>
    <t>Flotante al inicio</t>
  </si>
  <si>
    <t>Variacion Deuda</t>
  </si>
  <si>
    <t>Flotante contraida</t>
  </si>
  <si>
    <t>en el Trimestre</t>
  </si>
  <si>
    <t>del Trimestre</t>
  </si>
  <si>
    <t>Stock Deuda</t>
  </si>
  <si>
    <t>flotante al final</t>
  </si>
  <si>
    <t>Gastos Corrientes</t>
  </si>
  <si>
    <t>Personal</t>
  </si>
  <si>
    <t>Locaciones de Servicios</t>
  </si>
  <si>
    <t>Bienes Corrientes</t>
  </si>
  <si>
    <t>Otros Servicios</t>
  </si>
  <si>
    <t>Transferencicas</t>
  </si>
  <si>
    <t>Erogaciones sin discriminar</t>
  </si>
  <si>
    <t>Erogaciones de capital</t>
  </si>
  <si>
    <t>Bienes de Capital</t>
  </si>
  <si>
    <t>Trabajos Pùblicos</t>
  </si>
  <si>
    <t>Inversion Financiera</t>
  </si>
  <si>
    <t>Bienes pre existentes</t>
  </si>
  <si>
    <t>Erogaciones figurativas</t>
  </si>
  <si>
    <t>Aplicaciones financieras</t>
  </si>
  <si>
    <t>TOTAL</t>
  </si>
  <si>
    <t>StoDeuFloIni</t>
  </si>
  <si>
    <t>VarDeuFloCon</t>
  </si>
  <si>
    <t>StoDeuFloFin</t>
  </si>
  <si>
    <t>ANEXO 6: EVOLUCION DE LA DEUDA FLOTANTE ACUMULADA AL FIN DEL TRIMESTRE</t>
  </si>
  <si>
    <r>
      <t>REPARTICION:</t>
    </r>
    <r>
      <rPr>
        <b/>
        <sz val="10"/>
        <rFont val="Arial"/>
        <family val="2"/>
      </rPr>
      <t xml:space="preserve"> H. Cámara de Diputados</t>
    </r>
  </si>
  <si>
    <t>010102</t>
  </si>
  <si>
    <t>Repartición / Organismo: H Cámara de Diputados</t>
  </si>
  <si>
    <t>Repartición / Organismo:  H. Cámara de Diputados</t>
  </si>
  <si>
    <t>43100 Transferencias</t>
  </si>
  <si>
    <t>41300 Trasferencias</t>
  </si>
  <si>
    <t>Repartición / Organismo: H. Cámara de Diputados</t>
  </si>
  <si>
    <t>REPARTICION /ORGANISMO: HONORABLE CAMARA DE DIPUTADOS</t>
  </si>
  <si>
    <t xml:space="preserve">           ACUERDO    Nº     3.949</t>
  </si>
  <si>
    <t>53100 Bienes Preexistentes</t>
  </si>
  <si>
    <t xml:space="preserve"> ANEXO 30 inc. D):     MEDIDAS CORRECTIVAS</t>
  </si>
  <si>
    <t xml:space="preserve"> ANEXO 30 inc. C):     INFORMES ESCRITOS</t>
  </si>
  <si>
    <t xml:space="preserve">               </t>
  </si>
  <si>
    <t>EJERCICIO: 2015</t>
  </si>
  <si>
    <t>EJERCICIO:  2.015</t>
  </si>
  <si>
    <t xml:space="preserve"> No existen  diferencias en el cumplimiento de metas debido a que a la fecha de confección de este informe no ha sido sancionado</t>
  </si>
  <si>
    <t>el presupuesto para el año 2015.</t>
  </si>
  <si>
    <t xml:space="preserve"> Ante la circunstancia descripta en el párrafo anterior se  aplica el art. 27 de la ley de Aministración Financiera N° 8706.</t>
  </si>
  <si>
    <t xml:space="preserve"> No existen   por lo tanto medidas correctivas por diferencias en el cumplimiento de metas.</t>
  </si>
  <si>
    <t xml:space="preserve"> POR FALTA DE SANCION Y PROMULGACION DEL PRESUPUESTO CORRESPONDIENTE AL EJERCICIO 2015 A LA FECHA DE PRESENTACIÓN DE ESTE ANEXO, </t>
  </si>
  <si>
    <t>SE PROCEDE SEGÚN LO DISPUESTO POR LA RESOLUCIÓN N° 198-HyF-15.</t>
  </si>
  <si>
    <t>|</t>
  </si>
</sst>
</file>

<file path=xl/styles.xml><?xml version="1.0" encoding="utf-8"?>
<styleSheet xmlns="http://schemas.openxmlformats.org/spreadsheetml/2006/main">
  <fonts count="25">
    <font>
      <sz val="10"/>
      <name val="Verdana"/>
    </font>
    <font>
      <b/>
      <sz val="12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8"/>
      <name val="Verdana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sz val="10"/>
      <color indexed="9"/>
      <name val="Arial"/>
      <family val="2"/>
    </font>
    <font>
      <sz val="10"/>
      <color indexed="9"/>
      <name val="Verdana"/>
    </font>
    <font>
      <sz val="8"/>
      <color indexed="9"/>
      <name val="Verdana"/>
    </font>
    <font>
      <i/>
      <sz val="8"/>
      <name val="Verdana"/>
      <family val="2"/>
    </font>
    <font>
      <i/>
      <sz val="7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9"/>
      <name val="Verdana"/>
      <family val="2"/>
    </font>
    <font>
      <sz val="10"/>
      <name val="Arial"/>
      <family val="2"/>
    </font>
    <font>
      <b/>
      <sz val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Border="1"/>
    <xf numFmtId="49" fontId="6" fillId="0" borderId="0" xfId="1" applyNumberFormat="1" applyFont="1" applyBorder="1"/>
    <xf numFmtId="0" fontId="6" fillId="0" borderId="0" xfId="1" applyFont="1" applyBorder="1" applyAlignment="1">
      <alignment horizontal="left"/>
    </xf>
    <xf numFmtId="0" fontId="5" fillId="0" borderId="0" xfId="1" applyBorder="1" applyAlignment="1">
      <alignment horizontal="right"/>
    </xf>
    <xf numFmtId="0" fontId="5" fillId="0" borderId="4" xfId="1" applyBorder="1"/>
    <xf numFmtId="0" fontId="6" fillId="0" borderId="4" xfId="1" applyFont="1" applyBorder="1"/>
    <xf numFmtId="0" fontId="5" fillId="0" borderId="0" xfId="1" applyBorder="1" applyAlignment="1">
      <alignment horizontal="center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5" fillId="0" borderId="0" xfId="1" applyAlignment="1">
      <alignment horizontal="center"/>
    </xf>
    <xf numFmtId="0" fontId="5" fillId="0" borderId="0" xfId="1"/>
    <xf numFmtId="0" fontId="6" fillId="0" borderId="0" xfId="1" applyFont="1"/>
    <xf numFmtId="0" fontId="2" fillId="0" borderId="0" xfId="1" applyFont="1"/>
    <xf numFmtId="0" fontId="5" fillId="0" borderId="0" xfId="1" applyBorder="1" applyAlignment="1">
      <alignment horizontal="left"/>
    </xf>
    <xf numFmtId="0" fontId="6" fillId="0" borderId="0" xfId="1" applyFont="1" applyBorder="1"/>
    <xf numFmtId="0" fontId="5" fillId="0" borderId="5" xfId="1" applyBorder="1" applyAlignment="1">
      <alignment horizontal="center"/>
    </xf>
    <xf numFmtId="0" fontId="5" fillId="0" borderId="6" xfId="1" applyBorder="1" applyAlignment="1">
      <alignment horizontal="center"/>
    </xf>
    <xf numFmtId="0" fontId="5" fillId="0" borderId="6" xfId="1" applyBorder="1" applyAlignment="1">
      <alignment horizontal="center" vertical="center"/>
    </xf>
    <xf numFmtId="0" fontId="5" fillId="0" borderId="7" xfId="1" applyBorder="1" applyAlignment="1">
      <alignment horizontal="center"/>
    </xf>
    <xf numFmtId="0" fontId="5" fillId="0" borderId="0" xfId="1" applyBorder="1" applyAlignment="1">
      <alignment horizontal="center" vertical="center"/>
    </xf>
    <xf numFmtId="0" fontId="5" fillId="0" borderId="8" xfId="1" applyBorder="1" applyAlignment="1">
      <alignment horizontal="center"/>
    </xf>
    <xf numFmtId="0" fontId="5" fillId="0" borderId="9" xfId="1" applyBorder="1" applyAlignment="1">
      <alignment horizontal="center"/>
    </xf>
    <xf numFmtId="0" fontId="5" fillId="0" borderId="9" xfId="1" applyBorder="1" applyAlignment="1">
      <alignment horizontal="center" vertical="center"/>
    </xf>
    <xf numFmtId="4" fontId="5" fillId="0" borderId="0" xfId="1" applyNumberFormat="1" applyBorder="1"/>
    <xf numFmtId="4" fontId="5" fillId="0" borderId="10" xfId="1" applyNumberFormat="1" applyBorder="1"/>
    <xf numFmtId="4" fontId="5" fillId="0" borderId="0" xfId="1" applyNumberFormat="1" applyBorder="1" applyAlignment="1">
      <alignment horizontal="right"/>
    </xf>
    <xf numFmtId="4" fontId="5" fillId="0" borderId="10" xfId="1" applyNumberFormat="1" applyBorder="1" applyAlignment="1">
      <alignment horizontal="right"/>
    </xf>
    <xf numFmtId="0" fontId="5" fillId="0" borderId="8" xfId="1" applyBorder="1" applyAlignment="1">
      <alignment horizontal="center" vertical="center"/>
    </xf>
    <xf numFmtId="4" fontId="5" fillId="0" borderId="9" xfId="1" applyNumberFormat="1" applyBorder="1" applyAlignment="1">
      <alignment vertical="center"/>
    </xf>
    <xf numFmtId="4" fontId="5" fillId="0" borderId="11" xfId="1" applyNumberFormat="1" applyBorder="1" applyAlignment="1">
      <alignment vertical="center"/>
    </xf>
    <xf numFmtId="0" fontId="5" fillId="0" borderId="0" xfId="1" applyAlignment="1">
      <alignment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0" borderId="0" xfId="1" applyFont="1"/>
    <xf numFmtId="0" fontId="9" fillId="0" borderId="0" xfId="1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/>
    <xf numFmtId="49" fontId="2" fillId="0" borderId="0" xfId="0" applyNumberFormat="1" applyFont="1" applyAlignment="1">
      <alignment horizontal="right"/>
    </xf>
    <xf numFmtId="0" fontId="5" fillId="0" borderId="0" xfId="1" applyFont="1" applyBorder="1" applyAlignment="1">
      <alignment horizontal="left"/>
    </xf>
    <xf numFmtId="1" fontId="5" fillId="0" borderId="0" xfId="1" applyNumberFormat="1" applyFont="1"/>
    <xf numFmtId="0" fontId="2" fillId="0" borderId="4" xfId="0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10" fillId="0" borderId="0" xfId="1" applyFont="1"/>
    <xf numFmtId="2" fontId="5" fillId="0" borderId="0" xfId="1" applyNumberFormat="1"/>
    <xf numFmtId="0" fontId="15" fillId="0" borderId="0" xfId="0" applyFont="1" applyBorder="1" applyAlignment="1"/>
    <xf numFmtId="0" fontId="15" fillId="0" borderId="0" xfId="0" applyFont="1"/>
    <xf numFmtId="0" fontId="3" fillId="0" borderId="0" xfId="0" applyFont="1" applyBorder="1" applyAlignment="1"/>
    <xf numFmtId="0" fontId="3" fillId="0" borderId="18" xfId="0" applyFont="1" applyBorder="1"/>
    <xf numFmtId="2" fontId="3" fillId="0" borderId="1" xfId="0" applyNumberFormat="1" applyFont="1" applyBorder="1"/>
    <xf numFmtId="2" fontId="3" fillId="0" borderId="12" xfId="0" applyNumberFormat="1" applyFont="1" applyBorder="1"/>
    <xf numFmtId="0" fontId="3" fillId="0" borderId="19" xfId="0" applyFont="1" applyBorder="1"/>
    <xf numFmtId="2" fontId="3" fillId="0" borderId="2" xfId="0" applyNumberFormat="1" applyFont="1" applyBorder="1"/>
    <xf numFmtId="2" fontId="3" fillId="0" borderId="13" xfId="0" applyNumberFormat="1" applyFont="1" applyBorder="1"/>
    <xf numFmtId="0" fontId="3" fillId="0" borderId="20" xfId="0" applyFont="1" applyBorder="1"/>
    <xf numFmtId="2" fontId="3" fillId="0" borderId="4" xfId="0" applyNumberFormat="1" applyFont="1" applyBorder="1"/>
    <xf numFmtId="2" fontId="3" fillId="0" borderId="21" xfId="0" applyNumberFormat="1" applyFont="1" applyBorder="1"/>
    <xf numFmtId="0" fontId="3" fillId="0" borderId="22" xfId="0" applyFont="1" applyBorder="1"/>
    <xf numFmtId="0" fontId="3" fillId="0" borderId="15" xfId="0" applyFont="1" applyBorder="1"/>
    <xf numFmtId="0" fontId="17" fillId="0" borderId="5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0" borderId="6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/>
    </xf>
    <xf numFmtId="0" fontId="17" fillId="0" borderId="23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7" fillId="0" borderId="9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24" xfId="1" applyFont="1" applyBorder="1"/>
    <xf numFmtId="0" fontId="17" fillId="0" borderId="0" xfId="1" applyFont="1" applyBorder="1"/>
    <xf numFmtId="0" fontId="17" fillId="0" borderId="2" xfId="1" applyFont="1" applyBorder="1"/>
    <xf numFmtId="0" fontId="18" fillId="0" borderId="0" xfId="1" applyFont="1" applyBorder="1" applyAlignment="1">
      <alignment horizontal="center"/>
    </xf>
    <xf numFmtId="4" fontId="17" fillId="0" borderId="0" xfId="1" applyNumberFormat="1" applyFont="1" applyBorder="1"/>
    <xf numFmtId="4" fontId="17" fillId="0" borderId="10" xfId="1" applyNumberFormat="1" applyFont="1" applyBorder="1"/>
    <xf numFmtId="4" fontId="17" fillId="0" borderId="2" xfId="1" applyNumberFormat="1" applyFont="1" applyBorder="1"/>
    <xf numFmtId="0" fontId="17" fillId="0" borderId="2" xfId="1" applyFont="1" applyBorder="1" applyAlignment="1">
      <alignment horizontal="center"/>
    </xf>
    <xf numFmtId="0" fontId="17" fillId="0" borderId="0" xfId="1" applyFont="1" applyBorder="1" applyAlignment="1">
      <alignment horizontal="left"/>
    </xf>
    <xf numFmtId="4" fontId="17" fillId="0" borderId="24" xfId="1" applyNumberFormat="1" applyFont="1" applyBorder="1"/>
    <xf numFmtId="4" fontId="17" fillId="0" borderId="0" xfId="1" applyNumberFormat="1" applyFont="1" applyBorder="1" applyAlignment="1">
      <alignment horizontal="right"/>
    </xf>
    <xf numFmtId="4" fontId="17" fillId="0" borderId="10" xfId="1" applyNumberFormat="1" applyFont="1" applyBorder="1" applyAlignment="1">
      <alignment horizontal="right"/>
    </xf>
    <xf numFmtId="4" fontId="17" fillId="0" borderId="2" xfId="1" applyNumberFormat="1" applyFont="1" applyBorder="1" applyAlignment="1">
      <alignment horizontal="right"/>
    </xf>
    <xf numFmtId="0" fontId="17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7" fillId="0" borderId="9" xfId="1" applyFont="1" applyBorder="1" applyAlignment="1">
      <alignment vertical="center"/>
    </xf>
    <xf numFmtId="4" fontId="17" fillId="0" borderId="9" xfId="1" applyNumberFormat="1" applyFont="1" applyBorder="1" applyAlignment="1">
      <alignment vertical="center"/>
    </xf>
    <xf numFmtId="4" fontId="17" fillId="0" borderId="11" xfId="1" applyNumberFormat="1" applyFont="1" applyBorder="1" applyAlignment="1">
      <alignment vertical="center"/>
    </xf>
    <xf numFmtId="4" fontId="17" fillId="0" borderId="24" xfId="1" applyNumberFormat="1" applyFont="1" applyBorder="1" applyAlignment="1">
      <alignment vertical="center"/>
    </xf>
    <xf numFmtId="0" fontId="19" fillId="0" borderId="0" xfId="0" applyFont="1"/>
    <xf numFmtId="0" fontId="0" fillId="0" borderId="0" xfId="0" applyBorder="1"/>
    <xf numFmtId="0" fontId="0" fillId="0" borderId="16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20" fillId="0" borderId="4" xfId="0" applyFont="1" applyBorder="1" applyAlignment="1">
      <alignment horizontal="center"/>
    </xf>
    <xf numFmtId="0" fontId="0" fillId="0" borderId="27" xfId="0" applyBorder="1"/>
    <xf numFmtId="0" fontId="20" fillId="0" borderId="28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22" xfId="0" applyFont="1" applyBorder="1"/>
    <xf numFmtId="0" fontId="20" fillId="0" borderId="14" xfId="0" applyFont="1" applyBorder="1"/>
    <xf numFmtId="0" fontId="6" fillId="0" borderId="0" xfId="0" applyFont="1"/>
    <xf numFmtId="0" fontId="5" fillId="0" borderId="28" xfId="1" applyBorder="1"/>
    <xf numFmtId="0" fontId="0" fillId="0" borderId="29" xfId="0" applyBorder="1"/>
    <xf numFmtId="4" fontId="0" fillId="0" borderId="0" xfId="0" applyNumberForma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11" fillId="0" borderId="0" xfId="0" applyNumberFormat="1" applyFont="1"/>
    <xf numFmtId="4" fontId="7" fillId="0" borderId="0" xfId="1" applyNumberFormat="1" applyFont="1"/>
    <xf numFmtId="4" fontId="3" fillId="0" borderId="2" xfId="0" applyNumberFormat="1" applyFont="1" applyBorder="1"/>
    <xf numFmtId="4" fontId="3" fillId="0" borderId="3" xfId="0" applyNumberFormat="1" applyFont="1" applyBorder="1"/>
    <xf numFmtId="4" fontId="3" fillId="0" borderId="31" xfId="0" applyNumberFormat="1" applyFont="1" applyBorder="1" applyAlignment="1">
      <alignment horizontal="center"/>
    </xf>
    <xf numFmtId="4" fontId="3" fillId="0" borderId="32" xfId="0" applyNumberFormat="1" applyFont="1" applyBorder="1" applyAlignment="1">
      <alignment horizontal="center"/>
    </xf>
    <xf numFmtId="4" fontId="3" fillId="0" borderId="33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3" fillId="0" borderId="32" xfId="0" applyNumberFormat="1" applyFont="1" applyBorder="1" applyAlignment="1">
      <alignment horizontal="right"/>
    </xf>
    <xf numFmtId="4" fontId="3" fillId="0" borderId="0" xfId="0" applyNumberFormat="1" applyFont="1"/>
    <xf numFmtId="4" fontId="5" fillId="0" borderId="0" xfId="1" applyNumberFormat="1" applyAlignment="1">
      <alignment horizontal="center"/>
    </xf>
    <xf numFmtId="4" fontId="5" fillId="0" borderId="0" xfId="1" applyNumberFormat="1"/>
    <xf numFmtId="4" fontId="6" fillId="0" borderId="0" xfId="1" applyNumberFormat="1" applyFont="1" applyBorder="1"/>
    <xf numFmtId="4" fontId="5" fillId="0" borderId="23" xfId="1" applyNumberFormat="1" applyBorder="1" applyAlignment="1">
      <alignment horizontal="center"/>
    </xf>
    <xf numFmtId="4" fontId="5" fillId="0" borderId="6" xfId="1" applyNumberFormat="1" applyBorder="1" applyAlignment="1">
      <alignment horizontal="center"/>
    </xf>
    <xf numFmtId="4" fontId="5" fillId="0" borderId="23" xfId="1" applyNumberFormat="1" applyBorder="1" applyAlignment="1">
      <alignment horizontal="center" vertical="center"/>
    </xf>
    <xf numFmtId="4" fontId="5" fillId="0" borderId="23" xfId="1" applyNumberFormat="1" applyFont="1" applyBorder="1" applyAlignment="1">
      <alignment horizontal="center"/>
    </xf>
    <xf numFmtId="4" fontId="5" fillId="0" borderId="2" xfId="1" applyNumberFormat="1" applyFont="1" applyBorder="1" applyAlignment="1">
      <alignment horizontal="center" vertical="center"/>
    </xf>
    <xf numFmtId="4" fontId="5" fillId="0" borderId="2" xfId="1" applyNumberFormat="1" applyFont="1" applyBorder="1" applyAlignment="1">
      <alignment horizontal="center"/>
    </xf>
    <xf numFmtId="4" fontId="5" fillId="0" borderId="24" xfId="1" applyNumberFormat="1" applyBorder="1" applyAlignment="1">
      <alignment horizontal="center" vertical="center"/>
    </xf>
    <xf numFmtId="4" fontId="5" fillId="0" borderId="9" xfId="1" applyNumberFormat="1" applyBorder="1" applyAlignment="1">
      <alignment horizontal="center"/>
    </xf>
    <xf numFmtId="4" fontId="5" fillId="0" borderId="24" xfId="1" applyNumberFormat="1" applyBorder="1"/>
    <xf numFmtId="4" fontId="5" fillId="0" borderId="24" xfId="1" applyNumberFormat="1" applyFont="1" applyBorder="1" applyAlignment="1">
      <alignment horizontal="center"/>
    </xf>
    <xf numFmtId="4" fontId="5" fillId="0" borderId="2" xfId="1" applyNumberFormat="1" applyBorder="1"/>
    <xf numFmtId="4" fontId="5" fillId="0" borderId="2" xfId="1" applyNumberFormat="1" applyBorder="1" applyAlignment="1">
      <alignment horizontal="right"/>
    </xf>
    <xf numFmtId="4" fontId="5" fillId="0" borderId="24" xfId="1" applyNumberFormat="1" applyBorder="1" applyAlignment="1">
      <alignment horizontal="right"/>
    </xf>
    <xf numFmtId="4" fontId="5" fillId="0" borderId="23" xfId="1" applyNumberFormat="1" applyBorder="1"/>
    <xf numFmtId="4" fontId="5" fillId="0" borderId="24" xfId="1" applyNumberFormat="1" applyBorder="1" applyAlignment="1">
      <alignment vertical="center"/>
    </xf>
    <xf numFmtId="4" fontId="10" fillId="0" borderId="0" xfId="1" applyNumberFormat="1" applyFont="1"/>
    <xf numFmtId="4" fontId="5" fillId="0" borderId="0" xfId="1" applyNumberFormat="1" applyFont="1" applyBorder="1"/>
    <xf numFmtId="4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4" fontId="16" fillId="0" borderId="31" xfId="0" applyNumberFormat="1" applyFont="1" applyBorder="1" applyAlignment="1">
      <alignment horizontal="right"/>
    </xf>
    <xf numFmtId="4" fontId="16" fillId="0" borderId="32" xfId="0" applyNumberFormat="1" applyFont="1" applyBorder="1" applyAlignment="1">
      <alignment horizontal="right"/>
    </xf>
    <xf numFmtId="4" fontId="3" fillId="0" borderId="33" xfId="0" applyNumberFormat="1" applyFont="1" applyBorder="1"/>
    <xf numFmtId="4" fontId="15" fillId="0" borderId="0" xfId="0" applyNumberFormat="1" applyFont="1"/>
    <xf numFmtId="4" fontId="3" fillId="0" borderId="14" xfId="0" applyNumberFormat="1" applyFont="1" applyBorder="1" applyAlignment="1"/>
    <xf numFmtId="0" fontId="20" fillId="0" borderId="13" xfId="0" applyFont="1" applyBorder="1"/>
    <xf numFmtId="0" fontId="20" fillId="0" borderId="13" xfId="0" applyFont="1" applyBorder="1" applyAlignment="1">
      <alignment horizontal="center"/>
    </xf>
    <xf numFmtId="0" fontId="20" fillId="0" borderId="15" xfId="0" applyFont="1" applyBorder="1"/>
    <xf numFmtId="0" fontId="2" fillId="0" borderId="0" xfId="0" applyFont="1" applyFill="1"/>
    <xf numFmtId="4" fontId="2" fillId="0" borderId="0" xfId="0" applyNumberFormat="1" applyFont="1" applyFill="1" applyAlignment="1">
      <alignment horizontal="right"/>
    </xf>
    <xf numFmtId="0" fontId="2" fillId="0" borderId="0" xfId="0" applyNumberFormat="1" applyFont="1" applyFill="1"/>
    <xf numFmtId="4" fontId="2" fillId="0" borderId="4" xfId="0" applyNumberFormat="1" applyFont="1" applyFill="1" applyBorder="1" applyAlignment="1">
      <alignment horizontal="center"/>
    </xf>
    <xf numFmtId="0" fontId="3" fillId="0" borderId="0" xfId="0" applyFont="1" applyFill="1"/>
    <xf numFmtId="49" fontId="3" fillId="0" borderId="19" xfId="0" applyNumberFormat="1" applyFont="1" applyFill="1" applyBorder="1" applyAlignment="1">
      <alignment horizontal="left"/>
    </xf>
    <xf numFmtId="49" fontId="3" fillId="0" borderId="19" xfId="0" applyNumberFormat="1" applyFont="1" applyFill="1" applyBorder="1" applyAlignment="1">
      <alignment horizontal="center"/>
    </xf>
    <xf numFmtId="49" fontId="3" fillId="0" borderId="20" xfId="0" applyNumberFormat="1" applyFont="1" applyFill="1" applyBorder="1" applyAlignment="1">
      <alignment horizontal="center"/>
    </xf>
    <xf numFmtId="2" fontId="3" fillId="0" borderId="0" xfId="0" applyNumberFormat="1" applyFont="1" applyFill="1"/>
    <xf numFmtId="49" fontId="3" fillId="0" borderId="38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4" fontId="7" fillId="0" borderId="0" xfId="1" applyNumberFormat="1" applyFont="1" applyFill="1"/>
    <xf numFmtId="0" fontId="7" fillId="0" borderId="0" xfId="1" applyFont="1" applyFill="1"/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2" fontId="0" fillId="0" borderId="42" xfId="0" applyNumberFormat="1" applyBorder="1"/>
    <xf numFmtId="49" fontId="3" fillId="0" borderId="43" xfId="0" applyNumberFormat="1" applyFont="1" applyBorder="1" applyAlignment="1">
      <alignment horizontal="left"/>
    </xf>
    <xf numFmtId="2" fontId="3" fillId="0" borderId="43" xfId="0" applyNumberFormat="1" applyFont="1" applyBorder="1"/>
    <xf numFmtId="2" fontId="0" fillId="0" borderId="44" xfId="0" applyNumberFormat="1" applyBorder="1"/>
    <xf numFmtId="4" fontId="0" fillId="0" borderId="42" xfId="0" applyNumberFormat="1" applyBorder="1"/>
    <xf numFmtId="4" fontId="3" fillId="0" borderId="43" xfId="0" applyNumberFormat="1" applyFont="1" applyBorder="1" applyAlignment="1">
      <alignment horizontal="right"/>
    </xf>
    <xf numFmtId="4" fontId="3" fillId="0" borderId="43" xfId="0" applyNumberFormat="1" applyFont="1" applyBorder="1"/>
    <xf numFmtId="4" fontId="0" fillId="0" borderId="44" xfId="0" applyNumberFormat="1" applyBorder="1"/>
    <xf numFmtId="4" fontId="0" fillId="0" borderId="16" xfId="0" applyNumberFormat="1" applyBorder="1"/>
    <xf numFmtId="4" fontId="3" fillId="0" borderId="0" xfId="0" applyNumberFormat="1" applyFont="1" applyBorder="1" applyAlignment="1">
      <alignment horizontal="right"/>
    </xf>
    <xf numFmtId="4" fontId="0" fillId="0" borderId="14" xfId="0" applyNumberFormat="1" applyBorder="1"/>
    <xf numFmtId="4" fontId="3" fillId="0" borderId="22" xfId="0" applyNumberFormat="1" applyFont="1" applyBorder="1" applyAlignment="1"/>
    <xf numFmtId="4" fontId="3" fillId="0" borderId="15" xfId="0" applyNumberFormat="1" applyFont="1" applyBorder="1" applyAlignment="1"/>
    <xf numFmtId="4" fontId="0" fillId="0" borderId="12" xfId="0" applyNumberFormat="1" applyBorder="1"/>
    <xf numFmtId="4" fontId="3" fillId="0" borderId="13" xfId="0" applyNumberFormat="1" applyFont="1" applyBorder="1"/>
    <xf numFmtId="4" fontId="0" fillId="0" borderId="15" xfId="0" applyNumberFormat="1" applyBorder="1"/>
    <xf numFmtId="2" fontId="3" fillId="0" borderId="42" xfId="0" applyNumberFormat="1" applyFont="1" applyBorder="1"/>
    <xf numFmtId="4" fontId="3" fillId="0" borderId="42" xfId="0" applyNumberFormat="1" applyFont="1" applyBorder="1"/>
    <xf numFmtId="4" fontId="3" fillId="0" borderId="16" xfId="0" applyNumberFormat="1" applyFont="1" applyBorder="1"/>
    <xf numFmtId="4" fontId="3" fillId="0" borderId="12" xfId="0" applyNumberFormat="1" applyFont="1" applyBorder="1"/>
    <xf numFmtId="4" fontId="9" fillId="0" borderId="0" xfId="1" applyNumberFormat="1" applyFont="1" applyFill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7" fillId="0" borderId="0" xfId="1" applyNumberFormat="1" applyFont="1" applyFill="1" applyAlignment="1"/>
    <xf numFmtId="4" fontId="3" fillId="0" borderId="0" xfId="0" applyNumberFormat="1" applyFont="1" applyFill="1" applyAlignment="1">
      <alignment horizontal="right"/>
    </xf>
    <xf numFmtId="4" fontId="8" fillId="0" borderId="0" xfId="1" applyNumberFormat="1" applyFont="1" applyFill="1" applyAlignment="1">
      <alignment horizontal="center"/>
    </xf>
    <xf numFmtId="0" fontId="20" fillId="0" borderId="45" xfId="0" applyFont="1" applyBorder="1"/>
    <xf numFmtId="0" fontId="17" fillId="0" borderId="46" xfId="1" applyFont="1" applyBorder="1" applyAlignment="1"/>
    <xf numFmtId="0" fontId="17" fillId="0" borderId="47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46" xfId="1" applyFont="1" applyBorder="1" applyAlignment="1">
      <alignment horizontal="left"/>
    </xf>
    <xf numFmtId="0" fontId="17" fillId="0" borderId="47" xfId="1" applyFont="1" applyBorder="1" applyAlignment="1">
      <alignment horizontal="left" vertical="center"/>
    </xf>
    <xf numFmtId="0" fontId="17" fillId="0" borderId="47" xfId="1" applyFont="1" applyBorder="1" applyAlignment="1">
      <alignment horizontal="center"/>
    </xf>
    <xf numFmtId="0" fontId="24" fillId="0" borderId="0" xfId="0" applyFont="1" applyFill="1"/>
    <xf numFmtId="4" fontId="24" fillId="0" borderId="0" xfId="0" applyNumberFormat="1" applyFont="1" applyFill="1"/>
    <xf numFmtId="4" fontId="3" fillId="0" borderId="31" xfId="0" applyNumberFormat="1" applyFont="1" applyFill="1" applyBorder="1" applyAlignment="1">
      <alignment horizontal="center"/>
    </xf>
    <xf numFmtId="4" fontId="3" fillId="0" borderId="32" xfId="0" applyNumberFormat="1" applyFont="1" applyFill="1" applyBorder="1" applyAlignment="1">
      <alignment horizontal="center"/>
    </xf>
    <xf numFmtId="4" fontId="3" fillId="0" borderId="35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4" fontId="3" fillId="0" borderId="33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right"/>
    </xf>
    <xf numFmtId="4" fontId="3" fillId="0" borderId="7" xfId="0" applyNumberFormat="1" applyFont="1" applyFill="1" applyBorder="1" applyAlignment="1">
      <alignment horizontal="right"/>
    </xf>
    <xf numFmtId="4" fontId="3" fillId="0" borderId="10" xfId="0" applyNumberFormat="1" applyFont="1" applyFill="1" applyBorder="1" applyAlignment="1">
      <alignment horizontal="right"/>
    </xf>
    <xf numFmtId="4" fontId="3" fillId="0" borderId="32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3" fillId="0" borderId="36" xfId="0" applyNumberFormat="1" applyFont="1" applyFill="1" applyBorder="1" applyAlignment="1">
      <alignment horizontal="right"/>
    </xf>
    <xf numFmtId="4" fontId="3" fillId="0" borderId="40" xfId="0" applyNumberFormat="1" applyFont="1" applyFill="1" applyBorder="1" applyAlignment="1">
      <alignment horizontal="right"/>
    </xf>
    <xf numFmtId="4" fontId="3" fillId="0" borderId="37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39" xfId="0" applyNumberFormat="1" applyFont="1" applyFill="1" applyBorder="1" applyAlignment="1">
      <alignment horizontal="right"/>
    </xf>
    <xf numFmtId="4" fontId="3" fillId="0" borderId="26" xfId="0" applyNumberFormat="1" applyFont="1" applyFill="1" applyBorder="1" applyAlignment="1">
      <alignment horizontal="right"/>
    </xf>
    <xf numFmtId="4" fontId="3" fillId="0" borderId="33" xfId="0" applyNumberFormat="1" applyFont="1" applyFill="1" applyBorder="1" applyAlignment="1">
      <alignment horizontal="right"/>
    </xf>
    <xf numFmtId="0" fontId="20" fillId="0" borderId="9" xfId="0" applyFont="1" applyBorder="1"/>
    <xf numFmtId="0" fontId="17" fillId="0" borderId="40" xfId="1" applyFont="1" applyBorder="1" applyAlignment="1">
      <alignment horizontal="center" vertical="center"/>
    </xf>
    <xf numFmtId="0" fontId="17" fillId="0" borderId="40" xfId="1" applyFont="1" applyBorder="1" applyAlignment="1">
      <alignment horizontal="center"/>
    </xf>
    <xf numFmtId="0" fontId="0" fillId="0" borderId="40" xfId="0" applyBorder="1"/>
    <xf numFmtId="0" fontId="20" fillId="0" borderId="37" xfId="0" applyFont="1" applyBorder="1" applyAlignment="1">
      <alignment horizontal="center"/>
    </xf>
    <xf numFmtId="0" fontId="20" fillId="0" borderId="51" xfId="0" applyFont="1" applyBorder="1"/>
    <xf numFmtId="0" fontId="0" fillId="0" borderId="28" xfId="0" applyBorder="1"/>
    <xf numFmtId="0" fontId="6" fillId="0" borderId="0" xfId="0" applyFont="1" applyBorder="1"/>
    <xf numFmtId="0" fontId="6" fillId="0" borderId="4" xfId="0" applyFont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16" fillId="0" borderId="25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4" fontId="16" fillId="0" borderId="10" xfId="0" applyNumberFormat="1" applyFont="1" applyBorder="1" applyAlignment="1">
      <alignment horizontal="right"/>
    </xf>
    <xf numFmtId="4" fontId="3" fillId="0" borderId="26" xfId="0" applyNumberFormat="1" applyFont="1" applyBorder="1"/>
    <xf numFmtId="0" fontId="17" fillId="0" borderId="0" xfId="1" applyFont="1" applyBorder="1" applyAlignment="1"/>
    <xf numFmtId="0" fontId="17" fillId="0" borderId="28" xfId="1" applyFont="1" applyBorder="1" applyAlignment="1"/>
    <xf numFmtId="0" fontId="17" fillId="0" borderId="13" xfId="1" applyFont="1" applyBorder="1" applyAlignment="1">
      <alignment horizontal="center" vertical="center"/>
    </xf>
    <xf numFmtId="0" fontId="17" fillId="0" borderId="13" xfId="0" applyFont="1" applyBorder="1"/>
    <xf numFmtId="0" fontId="17" fillId="0" borderId="0" xfId="0" applyFont="1" applyBorder="1" applyAlignment="1"/>
    <xf numFmtId="4" fontId="3" fillId="0" borderId="2" xfId="0" applyNumberFormat="1" applyFont="1" applyFill="1" applyBorder="1" applyAlignment="1">
      <alignment horizontal="right"/>
    </xf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0" fontId="17" fillId="0" borderId="48" xfId="1" applyFont="1" applyBorder="1" applyAlignment="1"/>
    <xf numFmtId="0" fontId="17" fillId="0" borderId="49" xfId="1" applyFont="1" applyBorder="1" applyAlignment="1">
      <alignment horizontal="center"/>
    </xf>
    <xf numFmtId="0" fontId="17" fillId="0" borderId="49" xfId="1" applyFont="1" applyBorder="1" applyAlignment="1">
      <alignment horizontal="left"/>
    </xf>
    <xf numFmtId="4" fontId="17" fillId="0" borderId="49" xfId="1" applyNumberFormat="1" applyFont="1" applyBorder="1"/>
    <xf numFmtId="4" fontId="17" fillId="0" borderId="50" xfId="1" applyNumberFormat="1" applyFont="1" applyBorder="1"/>
    <xf numFmtId="0" fontId="17" fillId="0" borderId="14" xfId="1" applyFont="1" applyBorder="1" applyAlignment="1">
      <alignment horizontal="center"/>
    </xf>
    <xf numFmtId="0" fontId="17" fillId="0" borderId="22" xfId="1" applyFont="1" applyBorder="1" applyAlignment="1">
      <alignment horizontal="left"/>
    </xf>
    <xf numFmtId="0" fontId="17" fillId="0" borderId="14" xfId="1" applyFont="1" applyBorder="1" applyAlignment="1">
      <alignment horizontal="left" vertical="center"/>
    </xf>
    <xf numFmtId="0" fontId="17" fillId="0" borderId="14" xfId="1" applyFont="1" applyBorder="1" applyAlignment="1">
      <alignment horizontal="center" vertical="center"/>
    </xf>
    <xf numFmtId="0" fontId="17" fillId="0" borderId="15" xfId="0" applyFont="1" applyBorder="1"/>
    <xf numFmtId="0" fontId="5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 applyAlignment="1">
      <alignment horizontal="center"/>
    </xf>
    <xf numFmtId="0" fontId="5" fillId="0" borderId="0" xfId="1" applyAlignment="1">
      <alignment horizontal="center"/>
    </xf>
    <xf numFmtId="0" fontId="2" fillId="0" borderId="0" xfId="1" applyFont="1" applyAlignment="1"/>
    <xf numFmtId="0" fontId="5" fillId="0" borderId="0" xfId="1" applyAlignment="1"/>
    <xf numFmtId="4" fontId="9" fillId="0" borderId="0" xfId="1" applyNumberFormat="1" applyFont="1" applyAlignment="1">
      <alignment horizontal="center"/>
    </xf>
    <xf numFmtId="4" fontId="7" fillId="0" borderId="0" xfId="1" applyNumberFormat="1" applyFont="1" applyAlignment="1"/>
    <xf numFmtId="0" fontId="9" fillId="0" borderId="0" xfId="1" applyFont="1" applyAlignment="1">
      <alignment horizontal="center"/>
    </xf>
    <xf numFmtId="0" fontId="7" fillId="0" borderId="0" xfId="1" applyFont="1" applyAlignment="1"/>
    <xf numFmtId="0" fontId="17" fillId="0" borderId="0" xfId="1" applyFont="1" applyAlignment="1">
      <alignment horizontal="left" wrapText="1"/>
    </xf>
    <xf numFmtId="4" fontId="3" fillId="0" borderId="3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right"/>
    </xf>
    <xf numFmtId="4" fontId="9" fillId="0" borderId="0" xfId="1" applyNumberFormat="1" applyFont="1" applyFill="1" applyAlignment="1">
      <alignment horizontal="center"/>
    </xf>
    <xf numFmtId="4" fontId="24" fillId="0" borderId="0" xfId="0" applyNumberFormat="1" applyFont="1" applyFill="1" applyAlignment="1"/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7" fillId="0" borderId="0" xfId="1" applyNumberFormat="1" applyFont="1" applyFill="1" applyAlignment="1"/>
    <xf numFmtId="0" fontId="21" fillId="0" borderId="0" xfId="1" applyFont="1" applyAlignment="1">
      <alignment horizontal="center"/>
    </xf>
    <xf numFmtId="4" fontId="3" fillId="0" borderId="0" xfId="0" applyNumberFormat="1" applyFont="1" applyFill="1" applyAlignment="1">
      <alignment horizontal="right"/>
    </xf>
    <xf numFmtId="4" fontId="8" fillId="0" borderId="0" xfId="1" applyNumberFormat="1" applyFont="1" applyFill="1" applyAlignment="1">
      <alignment horizontal="center"/>
    </xf>
    <xf numFmtId="4" fontId="3" fillId="0" borderId="4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0" fontId="8" fillId="0" borderId="0" xfId="1" applyFont="1" applyAlignment="1">
      <alignment horizontal="center"/>
    </xf>
    <xf numFmtId="4" fontId="8" fillId="0" borderId="0" xfId="1" applyNumberFormat="1" applyFont="1" applyAlignment="1">
      <alignment horizontal="center"/>
    </xf>
    <xf numFmtId="4" fontId="1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27" xfId="0" applyNumberFormat="1" applyFont="1" applyBorder="1" applyAlignment="1"/>
    <xf numFmtId="4" fontId="3" fillId="0" borderId="16" xfId="0" applyNumberFormat="1" applyFont="1" applyBorder="1" applyAlignment="1"/>
    <xf numFmtId="4" fontId="3" fillId="0" borderId="12" xfId="0" applyNumberFormat="1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3" fillId="0" borderId="17" xfId="0" applyNumberFormat="1" applyFont="1" applyBorder="1" applyAlignment="1"/>
    <xf numFmtId="4" fontId="3" fillId="0" borderId="30" xfId="0" applyNumberFormat="1" applyFont="1" applyBorder="1" applyAlignment="1"/>
    <xf numFmtId="4" fontId="3" fillId="0" borderId="34" xfId="0" applyNumberFormat="1" applyFont="1" applyBorder="1" applyAlignmen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0" borderId="2" xfId="0" applyNumberFormat="1" applyFont="1" applyBorder="1" applyAlignment="1"/>
    <xf numFmtId="2" fontId="16" fillId="0" borderId="7" xfId="0" applyNumberFormat="1" applyFont="1" applyBorder="1" applyAlignment="1"/>
    <xf numFmtId="0" fontId="16" fillId="0" borderId="0" xfId="0" applyFont="1" applyAlignment="1"/>
    <xf numFmtId="0" fontId="16" fillId="0" borderId="10" xfId="0" applyFont="1" applyBorder="1" applyAlignment="1"/>
    <xf numFmtId="2" fontId="3" fillId="0" borderId="1" xfId="0" applyNumberFormat="1" applyFont="1" applyBorder="1" applyAlignment="1"/>
    <xf numFmtId="0" fontId="3" fillId="0" borderId="24" xfId="0" applyFont="1" applyBorder="1" applyAlignment="1">
      <alignment horizontal="center" vertical="center"/>
    </xf>
    <xf numFmtId="2" fontId="3" fillId="0" borderId="4" xfId="0" applyNumberFormat="1" applyFont="1" applyBorder="1" applyAlignment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8" xfId="0" applyFont="1" applyBorder="1" applyAlignment="1"/>
    <xf numFmtId="0" fontId="3" fillId="0" borderId="0" xfId="0" applyFont="1" applyBorder="1" applyAlignment="1"/>
    <xf numFmtId="0" fontId="3" fillId="0" borderId="13" xfId="0" applyFont="1" applyBorder="1" applyAlignment="1"/>
    <xf numFmtId="0" fontId="14" fillId="0" borderId="0" xfId="0" applyFont="1" applyBorder="1" applyAlignment="1">
      <alignment horizontal="center"/>
    </xf>
    <xf numFmtId="4" fontId="3" fillId="0" borderId="3" xfId="0" applyNumberFormat="1" applyFont="1" applyBorder="1" applyAlignment="1"/>
    <xf numFmtId="0" fontId="0" fillId="0" borderId="10" xfId="0" applyBorder="1" applyAlignment="1"/>
    <xf numFmtId="0" fontId="0" fillId="0" borderId="2" xfId="0" applyBorder="1" applyAlignment="1"/>
    <xf numFmtId="0" fontId="0" fillId="0" borderId="7" xfId="0" applyBorder="1" applyAlignment="1"/>
    <xf numFmtId="0" fontId="13" fillId="0" borderId="0" xfId="0" applyFont="1" applyBorder="1" applyAlignment="1">
      <alignment horizontal="center"/>
    </xf>
    <xf numFmtId="4" fontId="13" fillId="0" borderId="0" xfId="0" applyNumberFormat="1" applyFont="1" applyAlignment="1">
      <alignment horizontal="center"/>
    </xf>
    <xf numFmtId="4" fontId="16" fillId="0" borderId="2" xfId="0" applyNumberFormat="1" applyFont="1" applyBorder="1" applyAlignment="1">
      <alignment horizontal="right"/>
    </xf>
    <xf numFmtId="0" fontId="16" fillId="0" borderId="28" xfId="0" applyFont="1" applyBorder="1" applyAlignment="1"/>
    <xf numFmtId="0" fontId="3" fillId="0" borderId="22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4" fontId="14" fillId="0" borderId="0" xfId="0" applyNumberFormat="1" applyFont="1" applyAlignment="1">
      <alignment horizontal="center"/>
    </xf>
    <xf numFmtId="0" fontId="3" fillId="0" borderId="28" xfId="0" applyFont="1" applyBorder="1" applyAlignment="1">
      <alignment horizontal="left"/>
    </xf>
    <xf numFmtId="0" fontId="16" fillId="0" borderId="27" xfId="0" applyFont="1" applyBorder="1" applyAlignment="1"/>
    <xf numFmtId="0" fontId="3" fillId="0" borderId="16" xfId="0" applyFont="1" applyBorder="1" applyAlignment="1"/>
    <xf numFmtId="0" fontId="3" fillId="0" borderId="12" xfId="0" applyFont="1" applyBorder="1" applyAlignment="1"/>
    <xf numFmtId="4" fontId="3" fillId="0" borderId="2" xfId="0" applyNumberFormat="1" applyFont="1" applyBorder="1" applyAlignment="1">
      <alignment horizontal="right"/>
    </xf>
    <xf numFmtId="4" fontId="3" fillId="0" borderId="41" xfId="0" applyNumberFormat="1" applyFont="1" applyBorder="1" applyAlignment="1">
      <alignment horizontal="center"/>
    </xf>
    <xf numFmtId="4" fontId="3" fillId="0" borderId="25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" fontId="3" fillId="0" borderId="39" xfId="0" applyNumberFormat="1" applyFont="1" applyBorder="1" applyAlignment="1">
      <alignment horizontal="center"/>
    </xf>
    <xf numFmtId="4" fontId="3" fillId="0" borderId="26" xfId="0" applyNumberFormat="1" applyFont="1" applyBorder="1" applyAlignment="1">
      <alignment horizontal="center"/>
    </xf>
    <xf numFmtId="4" fontId="16" fillId="0" borderId="1" xfId="0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Normal" xfId="0" builtinId="0"/>
    <cellStyle name="Normal_4 EjePreCumMeta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usica\mc\2005\ley%20responsabilidad%20fiscal\acuerdo%203949%20Legislatura\Legislatur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exo I Programacion Financiera"/>
      <sheetName val="Anexo 1 Archi TXT"/>
      <sheetName val="anexo 2 "/>
      <sheetName val="anexo 2 Archi-TXT"/>
      <sheetName val="Anexo 2 Bis"/>
      <sheetName val="anexo 2 bis Archi-TXT"/>
      <sheetName val="anexo 3 "/>
      <sheetName val="Anexo 3 Archi txt"/>
      <sheetName val="Anexo 4 "/>
      <sheetName val="anexo 4 arch txt "/>
      <sheetName val="especificaciones informaticas"/>
      <sheetName val="Hoja1"/>
    </sheetNames>
    <sheetDataSet>
      <sheetData sheetId="0"/>
      <sheetData sheetId="1"/>
      <sheetData sheetId="2">
        <row r="17">
          <cell r="O1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A29" sqref="A29:XFD30"/>
    </sheetView>
  </sheetViews>
  <sheetFormatPr baseColWidth="10" defaultColWidth="10" defaultRowHeight="12.75"/>
  <cols>
    <col min="1" max="1" width="9.25" style="19" customWidth="1"/>
    <col min="2" max="2" width="5.5" style="19" customWidth="1"/>
    <col min="3" max="3" width="26" style="20" customWidth="1"/>
    <col min="4" max="4" width="3.5" style="20" customWidth="1"/>
    <col min="5" max="5" width="2.625" style="20" customWidth="1"/>
    <col min="6" max="6" width="3.125" style="20" customWidth="1"/>
    <col min="7" max="7" width="3.375" style="20" customWidth="1"/>
    <col min="8" max="8" width="13.375" style="135" customWidth="1"/>
    <col min="9" max="11" width="13.75" style="135" customWidth="1"/>
    <col min="12" max="12" width="16" style="135" customWidth="1"/>
    <col min="13" max="16384" width="10" style="20"/>
  </cols>
  <sheetData>
    <row r="1" spans="1:16" ht="15">
      <c r="A1" s="270" t="s">
        <v>0</v>
      </c>
      <c r="B1" s="270"/>
      <c r="C1" s="271"/>
      <c r="D1" s="271"/>
      <c r="E1" s="271"/>
      <c r="F1" s="271"/>
      <c r="G1" s="271"/>
      <c r="H1" s="271"/>
      <c r="I1" s="271"/>
      <c r="J1" s="271"/>
      <c r="K1" s="271"/>
      <c r="L1" s="134"/>
      <c r="M1" s="19"/>
      <c r="N1" s="19"/>
      <c r="O1" s="19"/>
      <c r="P1" s="19"/>
    </row>
    <row r="2" spans="1:16" s="21" customFormat="1">
      <c r="A2" s="20"/>
      <c r="B2" s="20"/>
      <c r="C2" s="20"/>
      <c r="D2" s="20"/>
      <c r="E2" s="20"/>
      <c r="F2" s="20"/>
      <c r="G2" s="20"/>
      <c r="H2" s="135"/>
      <c r="I2" s="135"/>
      <c r="J2" s="135"/>
      <c r="K2" s="135"/>
      <c r="L2" s="135"/>
      <c r="M2" s="20"/>
      <c r="N2" s="20"/>
      <c r="O2" s="20"/>
      <c r="P2" s="20"/>
    </row>
    <row r="3" spans="1:16" s="21" customFormat="1">
      <c r="A3" s="272" t="s">
        <v>108</v>
      </c>
      <c r="B3" s="272"/>
      <c r="C3" s="273"/>
      <c r="D3" s="273"/>
      <c r="E3" s="273"/>
      <c r="F3" s="273"/>
      <c r="G3" s="273"/>
      <c r="H3" s="273"/>
      <c r="I3" s="273"/>
      <c r="J3" s="273"/>
      <c r="K3" s="273"/>
      <c r="L3" s="135"/>
      <c r="M3" s="20"/>
      <c r="N3" s="20"/>
      <c r="O3" s="20"/>
      <c r="P3" s="20"/>
    </row>
    <row r="4" spans="1:16">
      <c r="A4" s="20"/>
      <c r="B4" s="20"/>
      <c r="C4" s="22"/>
    </row>
    <row r="5" spans="1:16">
      <c r="A5" s="50" t="s">
        <v>155</v>
      </c>
      <c r="B5" s="23"/>
      <c r="C5" s="24"/>
      <c r="D5" s="24"/>
      <c r="E5" s="24"/>
      <c r="F5" s="24"/>
      <c r="G5" s="24"/>
      <c r="H5" s="136"/>
      <c r="I5" s="33"/>
      <c r="J5" s="33" t="s">
        <v>34</v>
      </c>
      <c r="K5" s="136" t="s">
        <v>156</v>
      </c>
    </row>
    <row r="6" spans="1:16">
      <c r="A6" s="50" t="s">
        <v>168</v>
      </c>
      <c r="B6" s="11">
        <v>2015</v>
      </c>
      <c r="C6" s="12"/>
      <c r="D6" s="9"/>
      <c r="E6" s="9"/>
      <c r="F6" s="24"/>
      <c r="G6" s="9"/>
      <c r="H6" s="33"/>
      <c r="I6" s="33"/>
      <c r="J6" s="33"/>
      <c r="K6" s="33"/>
    </row>
    <row r="7" spans="1:16">
      <c r="A7" s="23"/>
      <c r="B7" s="23"/>
      <c r="C7" s="12"/>
      <c r="D7" s="9"/>
      <c r="E7" s="9"/>
      <c r="F7" s="9"/>
      <c r="G7" s="9"/>
      <c r="H7" s="33"/>
      <c r="I7" s="33"/>
      <c r="J7" s="33"/>
      <c r="K7" s="33"/>
    </row>
    <row r="8" spans="1:16" ht="0.75" customHeight="1">
      <c r="A8" s="15"/>
      <c r="B8" s="15"/>
    </row>
    <row r="9" spans="1:16" ht="13.5" customHeight="1">
      <c r="A9" s="25"/>
      <c r="B9" s="26"/>
      <c r="C9" s="27"/>
      <c r="D9" s="26"/>
      <c r="E9" s="26"/>
      <c r="F9" s="26"/>
      <c r="G9" s="26"/>
      <c r="H9" s="137"/>
      <c r="I9" s="138"/>
      <c r="J9" s="139"/>
      <c r="K9" s="139"/>
      <c r="L9" s="140" t="s">
        <v>113</v>
      </c>
    </row>
    <row r="10" spans="1:16">
      <c r="A10" s="28"/>
      <c r="B10" s="15"/>
      <c r="C10" s="29" t="s">
        <v>40</v>
      </c>
      <c r="D10" s="29"/>
      <c r="E10" s="29"/>
      <c r="F10" s="29"/>
      <c r="G10" s="29"/>
      <c r="H10" s="141" t="s">
        <v>109</v>
      </c>
      <c r="I10" s="141" t="s">
        <v>110</v>
      </c>
      <c r="J10" s="141" t="s">
        <v>111</v>
      </c>
      <c r="K10" s="141" t="s">
        <v>112</v>
      </c>
      <c r="L10" s="142" t="s">
        <v>114</v>
      </c>
    </row>
    <row r="11" spans="1:16">
      <c r="A11" s="30"/>
      <c r="B11" s="31"/>
      <c r="C11" s="32"/>
      <c r="D11" s="32"/>
      <c r="E11" s="32"/>
      <c r="F11" s="32"/>
      <c r="G11" s="32"/>
      <c r="H11" s="143"/>
      <c r="I11" s="144"/>
      <c r="J11" s="145"/>
      <c r="K11" s="145"/>
      <c r="L11" s="146" t="s">
        <v>27</v>
      </c>
    </row>
    <row r="12" spans="1:16">
      <c r="A12" s="28"/>
      <c r="B12" s="15"/>
      <c r="C12" s="9"/>
      <c r="D12" s="9"/>
      <c r="E12" s="9"/>
      <c r="F12" s="9"/>
      <c r="G12" s="9"/>
      <c r="H12" s="147"/>
      <c r="I12" s="147"/>
      <c r="J12" s="147"/>
      <c r="K12" s="148"/>
      <c r="L12" s="147"/>
    </row>
    <row r="13" spans="1:16">
      <c r="A13" s="28" t="s">
        <v>47</v>
      </c>
      <c r="B13" s="53">
        <v>1</v>
      </c>
      <c r="C13" s="9" t="s">
        <v>48</v>
      </c>
      <c r="D13" s="33"/>
      <c r="E13" s="33"/>
      <c r="F13" s="33"/>
      <c r="G13" s="34"/>
      <c r="H13" s="147">
        <v>0</v>
      </c>
      <c r="I13" s="147">
        <v>0</v>
      </c>
      <c r="J13" s="147">
        <v>0</v>
      </c>
      <c r="K13" s="148">
        <v>0</v>
      </c>
      <c r="L13" s="147">
        <f>SUM(H13:K13)</f>
        <v>0</v>
      </c>
    </row>
    <row r="14" spans="1:16">
      <c r="A14" s="28" t="s">
        <v>50</v>
      </c>
      <c r="B14" s="53">
        <v>2</v>
      </c>
      <c r="C14" s="23" t="s">
        <v>51</v>
      </c>
      <c r="D14" s="33"/>
      <c r="E14" s="33"/>
      <c r="F14" s="33"/>
      <c r="G14" s="34"/>
      <c r="H14" s="145">
        <v>57336569.590000004</v>
      </c>
      <c r="I14" s="145">
        <v>82288778.530000001</v>
      </c>
      <c r="J14" s="145">
        <v>41887912.75</v>
      </c>
      <c r="K14" s="145">
        <v>41887912.75</v>
      </c>
      <c r="L14" s="147">
        <f>SUM(H14:K14)</f>
        <v>223401173.62</v>
      </c>
      <c r="M14" s="56">
        <f>2482218-411100</f>
        <v>2071118</v>
      </c>
    </row>
    <row r="15" spans="1:16" ht="19.5" customHeight="1">
      <c r="A15" s="28" t="s">
        <v>53</v>
      </c>
      <c r="B15" s="53">
        <v>3</v>
      </c>
      <c r="C15" s="23" t="s">
        <v>54</v>
      </c>
      <c r="D15" s="33"/>
      <c r="E15" s="33"/>
      <c r="F15" s="33"/>
      <c r="G15" s="34"/>
      <c r="H15" s="147">
        <f>+H13-H14</f>
        <v>-57336569.590000004</v>
      </c>
      <c r="I15" s="147">
        <f>+I13-I14</f>
        <v>-82288778.530000001</v>
      </c>
      <c r="J15" s="147">
        <f>+J13-J14</f>
        <v>-41887912.75</v>
      </c>
      <c r="K15" s="148">
        <f>+K13-K14</f>
        <v>-41887912.75</v>
      </c>
      <c r="L15" s="150">
        <f t="shared" ref="L15:L26" si="0">SUM(H15:K15)</f>
        <v>-223401173.62</v>
      </c>
      <c r="M15" s="56"/>
    </row>
    <row r="16" spans="1:16">
      <c r="A16" s="28" t="s">
        <v>55</v>
      </c>
      <c r="B16" s="53">
        <v>4</v>
      </c>
      <c r="C16" s="23" t="s">
        <v>56</v>
      </c>
      <c r="D16" s="35"/>
      <c r="E16" s="35"/>
      <c r="F16" s="35"/>
      <c r="G16" s="36"/>
      <c r="H16" s="148">
        <v>0</v>
      </c>
      <c r="I16" s="147">
        <v>0</v>
      </c>
      <c r="J16" s="147">
        <v>0</v>
      </c>
      <c r="K16" s="148">
        <v>0</v>
      </c>
      <c r="L16" s="147">
        <f t="shared" si="0"/>
        <v>0</v>
      </c>
      <c r="M16" s="56"/>
    </row>
    <row r="17" spans="1:13">
      <c r="A17" s="28" t="s">
        <v>57</v>
      </c>
      <c r="B17" s="53">
        <v>5</v>
      </c>
      <c r="C17" s="23" t="s">
        <v>58</v>
      </c>
      <c r="D17" s="33"/>
      <c r="E17" s="33"/>
      <c r="F17" s="33"/>
      <c r="G17" s="34"/>
      <c r="H17" s="145">
        <v>21870</v>
      </c>
      <c r="I17" s="145">
        <v>33546</v>
      </c>
      <c r="J17" s="145">
        <v>542292</v>
      </c>
      <c r="K17" s="145">
        <v>542292</v>
      </c>
      <c r="L17" s="145">
        <f t="shared" si="0"/>
        <v>1140000</v>
      </c>
      <c r="M17" s="56">
        <f>181100+230000</f>
        <v>411100</v>
      </c>
    </row>
    <row r="18" spans="1:13" ht="19.5" customHeight="1">
      <c r="A18" s="28" t="s">
        <v>59</v>
      </c>
      <c r="B18" s="53">
        <v>6</v>
      </c>
      <c r="C18" s="23" t="s">
        <v>60</v>
      </c>
      <c r="D18" s="33"/>
      <c r="E18" s="33"/>
      <c r="F18" s="33"/>
      <c r="G18" s="34"/>
      <c r="H18" s="147">
        <f>+H15+H16-H17</f>
        <v>-57358439.590000004</v>
      </c>
      <c r="I18" s="147">
        <f>+I15+I16-I17</f>
        <v>-82322324.530000001</v>
      </c>
      <c r="J18" s="147">
        <f>+J15+J16-J17</f>
        <v>-42430204.75</v>
      </c>
      <c r="K18" s="148">
        <f>+K15+K16-K17</f>
        <v>-42430204.75</v>
      </c>
      <c r="L18" s="147">
        <f t="shared" si="0"/>
        <v>-224541173.62</v>
      </c>
      <c r="M18" s="56"/>
    </row>
    <row r="19" spans="1:13">
      <c r="A19" s="28"/>
      <c r="B19" s="53">
        <v>7</v>
      </c>
      <c r="C19" s="50" t="s">
        <v>115</v>
      </c>
      <c r="D19" s="33"/>
      <c r="E19" s="33"/>
      <c r="F19" s="33"/>
      <c r="G19" s="34"/>
      <c r="H19" s="147">
        <f t="shared" ref="H19:K20" si="1">+H13+H16</f>
        <v>0</v>
      </c>
      <c r="I19" s="147">
        <f t="shared" si="1"/>
        <v>0</v>
      </c>
      <c r="J19" s="147">
        <f t="shared" si="1"/>
        <v>0</v>
      </c>
      <c r="K19" s="148">
        <f t="shared" si="1"/>
        <v>0</v>
      </c>
      <c r="L19" s="147">
        <f t="shared" si="0"/>
        <v>0</v>
      </c>
    </row>
    <row r="20" spans="1:13">
      <c r="A20" s="28"/>
      <c r="B20" s="53">
        <v>8</v>
      </c>
      <c r="C20" s="50" t="s">
        <v>116</v>
      </c>
      <c r="D20" s="33"/>
      <c r="E20" s="33"/>
      <c r="F20" s="33"/>
      <c r="G20" s="34"/>
      <c r="H20" s="145">
        <f t="shared" si="1"/>
        <v>57358439.590000004</v>
      </c>
      <c r="I20" s="145">
        <f t="shared" si="1"/>
        <v>82322324.530000001</v>
      </c>
      <c r="J20" s="145">
        <f t="shared" si="1"/>
        <v>42430204.75</v>
      </c>
      <c r="K20" s="149">
        <f t="shared" si="1"/>
        <v>42430204.75</v>
      </c>
      <c r="L20" s="147">
        <f t="shared" si="0"/>
        <v>224541173.62</v>
      </c>
    </row>
    <row r="21" spans="1:13" ht="18" customHeight="1">
      <c r="A21" s="28" t="s">
        <v>61</v>
      </c>
      <c r="B21" s="53">
        <v>9</v>
      </c>
      <c r="C21" s="23" t="s">
        <v>62</v>
      </c>
      <c r="D21" s="33"/>
      <c r="E21" s="33"/>
      <c r="F21" s="33"/>
      <c r="G21" s="34"/>
      <c r="H21" s="147">
        <v>0</v>
      </c>
      <c r="I21" s="147">
        <v>0</v>
      </c>
      <c r="J21" s="147">
        <v>0</v>
      </c>
      <c r="K21" s="148">
        <v>0</v>
      </c>
      <c r="L21" s="150">
        <f t="shared" si="0"/>
        <v>0</v>
      </c>
    </row>
    <row r="22" spans="1:13">
      <c r="A22" s="28" t="s">
        <v>63</v>
      </c>
      <c r="B22" s="53">
        <v>10</v>
      </c>
      <c r="C22" s="23" t="s">
        <v>64</v>
      </c>
      <c r="D22" s="33"/>
      <c r="E22" s="33"/>
      <c r="F22" s="33"/>
      <c r="G22" s="34"/>
      <c r="H22" s="147">
        <v>0</v>
      </c>
      <c r="I22" s="147">
        <v>0</v>
      </c>
      <c r="J22" s="147">
        <v>0</v>
      </c>
      <c r="K22" s="148">
        <v>0</v>
      </c>
      <c r="L22" s="147">
        <f t="shared" si="0"/>
        <v>0</v>
      </c>
    </row>
    <row r="23" spans="1:13" ht="19.5" customHeight="1">
      <c r="A23" s="28" t="s">
        <v>65</v>
      </c>
      <c r="B23" s="53">
        <v>11</v>
      </c>
      <c r="C23" s="23" t="s">
        <v>66</v>
      </c>
      <c r="D23" s="33"/>
      <c r="E23" s="33"/>
      <c r="F23" s="33"/>
      <c r="G23" s="34"/>
      <c r="H23" s="145">
        <f>+H18+H21-H22</f>
        <v>-57358439.590000004</v>
      </c>
      <c r="I23" s="145">
        <f>+I18+I21-I22</f>
        <v>-82322324.530000001</v>
      </c>
      <c r="J23" s="145">
        <f>+J18+J21-J22</f>
        <v>-42430204.75</v>
      </c>
      <c r="K23" s="145">
        <f>+K18+K21-K22</f>
        <v>-42430204.75</v>
      </c>
      <c r="L23" s="145">
        <f t="shared" si="0"/>
        <v>-224541173.62</v>
      </c>
    </row>
    <row r="24" spans="1:13" ht="18.75" customHeight="1">
      <c r="A24" s="28" t="s">
        <v>67</v>
      </c>
      <c r="B24" s="53">
        <v>12</v>
      </c>
      <c r="C24" s="23" t="s">
        <v>68</v>
      </c>
      <c r="D24" s="33"/>
      <c r="E24" s="33"/>
      <c r="F24" s="33"/>
      <c r="G24" s="34"/>
      <c r="H24" s="147"/>
      <c r="I24" s="147"/>
      <c r="J24" s="147"/>
      <c r="K24" s="148"/>
      <c r="L24" s="147">
        <f t="shared" si="0"/>
        <v>0</v>
      </c>
    </row>
    <row r="25" spans="1:13">
      <c r="A25" s="28" t="s">
        <v>69</v>
      </c>
      <c r="B25" s="53">
        <v>13</v>
      </c>
      <c r="C25" s="23" t="s">
        <v>70</v>
      </c>
      <c r="D25" s="33"/>
      <c r="E25" s="33"/>
      <c r="F25" s="33"/>
      <c r="G25" s="34"/>
      <c r="H25" s="147">
        <v>0</v>
      </c>
      <c r="I25" s="147">
        <v>0</v>
      </c>
      <c r="J25" s="147">
        <v>0</v>
      </c>
      <c r="K25" s="148">
        <v>0</v>
      </c>
      <c r="L25" s="147">
        <f t="shared" si="0"/>
        <v>0</v>
      </c>
    </row>
    <row r="26" spans="1:13" ht="18.75" customHeight="1">
      <c r="A26" s="28" t="s">
        <v>72</v>
      </c>
      <c r="B26" s="53">
        <v>14</v>
      </c>
      <c r="C26" s="23" t="s">
        <v>73</v>
      </c>
      <c r="D26" s="33"/>
      <c r="E26" s="33"/>
      <c r="F26" s="33"/>
      <c r="G26" s="34"/>
      <c r="H26" s="147">
        <f>+H24-H25</f>
        <v>0</v>
      </c>
      <c r="I26" s="147">
        <f>+I24-I25</f>
        <v>0</v>
      </c>
      <c r="J26" s="147">
        <f>+J24-J25</f>
        <v>0</v>
      </c>
      <c r="K26" s="148">
        <f>+K24-K25</f>
        <v>0</v>
      </c>
      <c r="L26" s="147">
        <f t="shared" si="0"/>
        <v>0</v>
      </c>
    </row>
    <row r="27" spans="1:13" s="40" customFormat="1" ht="24.75" customHeight="1">
      <c r="A27" s="37" t="s">
        <v>74</v>
      </c>
      <c r="B27" s="54">
        <v>15</v>
      </c>
      <c r="C27" s="55" t="s">
        <v>75</v>
      </c>
      <c r="D27" s="38"/>
      <c r="E27" s="38"/>
      <c r="F27" s="38"/>
      <c r="G27" s="39"/>
      <c r="H27" s="151">
        <f>+H23+H26</f>
        <v>-57358439.590000004</v>
      </c>
      <c r="I27" s="151">
        <f>+I23+I26</f>
        <v>-82322324.530000001</v>
      </c>
      <c r="J27" s="151">
        <f>+J23+J26</f>
        <v>-42430204.75</v>
      </c>
      <c r="K27" s="151">
        <f>+K23+K26</f>
        <v>-42430204.75</v>
      </c>
      <c r="L27" s="151">
        <f>+L23+L26</f>
        <v>-224541173.62</v>
      </c>
    </row>
    <row r="28" spans="1:13">
      <c r="A28" s="268"/>
      <c r="B28" s="268"/>
      <c r="H28" s="152">
        <f>507300.35+110716.88</f>
        <v>618017.23</v>
      </c>
      <c r="I28" s="152">
        <f>1051409.42+238840.92-618017.23</f>
        <v>672233.10999999987</v>
      </c>
      <c r="J28" s="152">
        <f>1511041.82+417731.58-I28-H28</f>
        <v>638523.06000000029</v>
      </c>
    </row>
    <row r="29" spans="1:13" ht="17.25" customHeight="1">
      <c r="A29" s="278" t="s">
        <v>174</v>
      </c>
      <c r="B29" s="278"/>
      <c r="C29" s="278"/>
      <c r="D29" s="278"/>
      <c r="E29" s="278"/>
      <c r="F29" s="278"/>
      <c r="G29" s="278"/>
      <c r="H29" s="278"/>
      <c r="I29" s="278"/>
      <c r="J29" s="278"/>
      <c r="K29" s="278"/>
      <c r="L29" s="278"/>
    </row>
    <row r="30" spans="1:13" s="43" customFormat="1" ht="17.25" customHeight="1">
      <c r="A30" s="278" t="s">
        <v>175</v>
      </c>
      <c r="B30" s="278"/>
      <c r="C30" s="278"/>
      <c r="D30" s="278"/>
      <c r="E30" s="278"/>
      <c r="F30" s="278"/>
      <c r="G30" s="278"/>
      <c r="H30" s="278"/>
      <c r="I30" s="278"/>
      <c r="J30" s="278"/>
      <c r="K30" s="278"/>
      <c r="L30" s="278"/>
    </row>
    <row r="31" spans="1:13" s="43" customFormat="1" ht="9" customHeight="1">
      <c r="A31" s="41"/>
      <c r="B31" s="41"/>
      <c r="C31" s="44"/>
      <c r="D31" s="276"/>
      <c r="E31" s="276"/>
      <c r="F31" s="276"/>
      <c r="G31" s="276"/>
      <c r="H31" s="277"/>
      <c r="I31" s="277"/>
      <c r="J31" s="274"/>
      <c r="K31" s="275"/>
      <c r="L31" s="125"/>
    </row>
    <row r="32" spans="1:13" s="43" customFormat="1" ht="9.75" customHeight="1">
      <c r="A32" s="41"/>
      <c r="B32" s="41"/>
      <c r="C32" s="44"/>
      <c r="D32" s="276"/>
      <c r="E32" s="276"/>
      <c r="F32" s="276"/>
      <c r="G32" s="276"/>
      <c r="H32" s="277"/>
      <c r="I32" s="277"/>
      <c r="J32" s="274"/>
      <c r="K32" s="275"/>
      <c r="L32" s="125"/>
    </row>
  </sheetData>
  <mergeCells count="8">
    <mergeCell ref="A1:K1"/>
    <mergeCell ref="A3:K3"/>
    <mergeCell ref="J31:K31"/>
    <mergeCell ref="J32:K32"/>
    <mergeCell ref="D31:I31"/>
    <mergeCell ref="D32:I32"/>
    <mergeCell ref="A29:L29"/>
    <mergeCell ref="A30:L30"/>
  </mergeCells>
  <phoneticPr fontId="5" type="noConversion"/>
  <printOptions horizontalCentered="1"/>
  <pageMargins left="0.98425196850393704" right="0.39370078740157483" top="1.7716535433070868" bottom="1" header="0" footer="0"/>
  <pageSetup paperSize="9" scale="87" orientation="landscape" horizontalDpi="4294967294" verticalDpi="300" r:id="rId1"/>
  <headerFooter alignWithMargins="0"/>
  <legacyDrawing r:id="rId2"/>
  <oleObjects>
    <oleObject progId="PBrush" shapeId="3073" r:id="rId3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L1" sqref="L1"/>
    </sheetView>
  </sheetViews>
  <sheetFormatPr baseColWidth="10" defaultColWidth="10" defaultRowHeight="12.75"/>
  <cols>
    <col min="1" max="1" width="10" style="20"/>
    <col min="2" max="2" width="2" style="20" customWidth="1"/>
    <col min="3" max="3" width="10" style="20"/>
    <col min="4" max="4" width="1.875" style="20" customWidth="1"/>
    <col min="5" max="5" width="13.125" style="20" customWidth="1"/>
    <col min="6" max="6" width="3.125" style="20" customWidth="1"/>
    <col min="7" max="7" width="10" style="20"/>
    <col min="8" max="8" width="2.375" style="20" customWidth="1"/>
    <col min="9" max="9" width="12" style="20" customWidth="1"/>
    <col min="10" max="10" width="2.25" style="20" customWidth="1"/>
    <col min="11" max="11" width="12.375" style="20" customWidth="1"/>
    <col min="12" max="12" width="3.125" style="20" customWidth="1"/>
    <col min="13" max="13" width="12.375" style="20" customWidth="1"/>
    <col min="14" max="16384" width="10" style="20"/>
  </cols>
  <sheetData>
    <row r="1" spans="1:13">
      <c r="A1" s="20" t="s">
        <v>27</v>
      </c>
      <c r="B1" s="20" t="s">
        <v>176</v>
      </c>
      <c r="C1" s="20" t="s">
        <v>4</v>
      </c>
      <c r="D1" s="20" t="s">
        <v>176</v>
      </c>
      <c r="E1" s="20" t="s">
        <v>28</v>
      </c>
      <c r="F1" s="20" t="s">
        <v>176</v>
      </c>
      <c r="G1" s="20" t="s">
        <v>40</v>
      </c>
      <c r="H1" s="20" t="s">
        <v>176</v>
      </c>
      <c r="I1" s="20" t="s">
        <v>37</v>
      </c>
      <c r="J1" s="20" t="s">
        <v>176</v>
      </c>
      <c r="K1" s="20" t="s">
        <v>76</v>
      </c>
      <c r="L1" s="20" t="s">
        <v>176</v>
      </c>
      <c r="M1" s="20" t="s">
        <v>77</v>
      </c>
    </row>
    <row r="2" spans="1:13">
      <c r="A2" s="20">
        <f>+'Anexo 4 '!$B$6</f>
        <v>2015</v>
      </c>
      <c r="B2" s="20" t="s">
        <v>176</v>
      </c>
      <c r="C2" s="20">
        <v>2</v>
      </c>
      <c r="D2" s="20" t="s">
        <v>176</v>
      </c>
      <c r="E2" s="51" t="str">
        <f>+'Anexo 4 '!$K$5</f>
        <v>010102</v>
      </c>
      <c r="F2" s="20" t="s">
        <v>176</v>
      </c>
      <c r="G2" s="20">
        <f>+'Anexo 4 '!B13</f>
        <v>1</v>
      </c>
      <c r="H2" s="20" t="s">
        <v>176</v>
      </c>
      <c r="I2" s="57">
        <f>+'Anexo 4 '!H13</f>
        <v>0</v>
      </c>
      <c r="J2" s="20" t="s">
        <v>176</v>
      </c>
      <c r="K2" s="57">
        <f>+'Anexo 4 '!I13</f>
        <v>0</v>
      </c>
      <c r="L2" s="20" t="s">
        <v>176</v>
      </c>
      <c r="M2" s="57">
        <f>+'Anexo 4 '!J13</f>
        <v>0</v>
      </c>
    </row>
    <row r="3" spans="1:13">
      <c r="A3" s="20">
        <f>+'Anexo 4 '!$B$6</f>
        <v>2015</v>
      </c>
      <c r="B3" s="20" t="s">
        <v>176</v>
      </c>
      <c r="C3" s="20">
        <v>2</v>
      </c>
      <c r="D3" s="20" t="s">
        <v>176</v>
      </c>
      <c r="E3" s="51" t="str">
        <f>+'Anexo 4 '!$K$5</f>
        <v>010102</v>
      </c>
      <c r="F3" s="20" t="s">
        <v>176</v>
      </c>
      <c r="G3" s="20">
        <f>+'Anexo 4 '!B14</f>
        <v>2</v>
      </c>
      <c r="H3" s="20" t="s">
        <v>176</v>
      </c>
      <c r="I3" s="57">
        <f>+'Anexo 4 '!H14</f>
        <v>82288778.530000001</v>
      </c>
      <c r="J3" s="20" t="s">
        <v>176</v>
      </c>
      <c r="K3" s="57">
        <f>+'Anexo 4 '!I14</f>
        <v>82288778.530000001</v>
      </c>
      <c r="L3" s="20" t="s">
        <v>176</v>
      </c>
      <c r="M3" s="57">
        <f>+'Anexo 4 '!J14</f>
        <v>0</v>
      </c>
    </row>
    <row r="4" spans="1:13">
      <c r="A4" s="20">
        <f>+'Anexo 4 '!$B$6</f>
        <v>2015</v>
      </c>
      <c r="B4" s="20" t="s">
        <v>176</v>
      </c>
      <c r="C4" s="20">
        <v>2</v>
      </c>
      <c r="D4" s="20" t="s">
        <v>176</v>
      </c>
      <c r="E4" s="51" t="str">
        <f>+'Anexo 4 '!$K$5</f>
        <v>010102</v>
      </c>
      <c r="F4" s="20" t="s">
        <v>176</v>
      </c>
      <c r="G4" s="20">
        <f>+'Anexo 4 '!B15</f>
        <v>3</v>
      </c>
      <c r="H4" s="20" t="s">
        <v>176</v>
      </c>
      <c r="I4" s="57">
        <f>+'Anexo 4 '!H15</f>
        <v>-82288778.530000001</v>
      </c>
      <c r="J4" s="20" t="s">
        <v>176</v>
      </c>
      <c r="K4" s="57">
        <f>+'Anexo 4 '!I15</f>
        <v>-82288778.530000001</v>
      </c>
      <c r="L4" s="20" t="s">
        <v>176</v>
      </c>
      <c r="M4" s="57">
        <f>+'Anexo 4 '!J15</f>
        <v>0</v>
      </c>
    </row>
    <row r="5" spans="1:13">
      <c r="A5" s="20">
        <f>+'Anexo 4 '!$B$6</f>
        <v>2015</v>
      </c>
      <c r="B5" s="20" t="s">
        <v>176</v>
      </c>
      <c r="C5" s="20">
        <v>2</v>
      </c>
      <c r="D5" s="20" t="s">
        <v>176</v>
      </c>
      <c r="E5" s="51" t="str">
        <f>+'Anexo 4 '!$K$5</f>
        <v>010102</v>
      </c>
      <c r="F5" s="20" t="s">
        <v>176</v>
      </c>
      <c r="G5" s="20">
        <f>+'Anexo 4 '!B16</f>
        <v>4</v>
      </c>
      <c r="H5" s="20" t="s">
        <v>176</v>
      </c>
      <c r="I5" s="57">
        <f>+'Anexo 4 '!H16</f>
        <v>0</v>
      </c>
      <c r="J5" s="20" t="s">
        <v>176</v>
      </c>
      <c r="K5" s="57">
        <f>+'Anexo 4 '!I16</f>
        <v>0</v>
      </c>
      <c r="L5" s="20" t="s">
        <v>176</v>
      </c>
      <c r="M5" s="57">
        <f>+'Anexo 4 '!J16</f>
        <v>0</v>
      </c>
    </row>
    <row r="6" spans="1:13">
      <c r="A6" s="20">
        <f>+'Anexo 4 '!$B$6</f>
        <v>2015</v>
      </c>
      <c r="B6" s="20" t="s">
        <v>176</v>
      </c>
      <c r="C6" s="20">
        <v>2</v>
      </c>
      <c r="D6" s="20" t="s">
        <v>176</v>
      </c>
      <c r="E6" s="51" t="str">
        <f>+'Anexo 4 '!$K$5</f>
        <v>010102</v>
      </c>
      <c r="F6" s="20" t="s">
        <v>176</v>
      </c>
      <c r="G6" s="20">
        <f>+'Anexo 4 '!B17</f>
        <v>5</v>
      </c>
      <c r="H6" s="20" t="s">
        <v>176</v>
      </c>
      <c r="I6" s="57">
        <f>+'Anexo 4 '!H17</f>
        <v>33546</v>
      </c>
      <c r="J6" s="20" t="s">
        <v>176</v>
      </c>
      <c r="K6" s="57">
        <f>+'Anexo 4 '!I17</f>
        <v>33546</v>
      </c>
      <c r="L6" s="20" t="s">
        <v>176</v>
      </c>
      <c r="M6" s="57">
        <f>+'Anexo 4 '!J17</f>
        <v>0</v>
      </c>
    </row>
    <row r="7" spans="1:13">
      <c r="A7" s="20">
        <f>+'Anexo 4 '!$B$6</f>
        <v>2015</v>
      </c>
      <c r="B7" s="20" t="s">
        <v>176</v>
      </c>
      <c r="C7" s="20">
        <v>2</v>
      </c>
      <c r="D7" s="20" t="s">
        <v>176</v>
      </c>
      <c r="E7" s="51" t="str">
        <f>+'Anexo 4 '!$K$5</f>
        <v>010102</v>
      </c>
      <c r="F7" s="20" t="s">
        <v>176</v>
      </c>
      <c r="G7" s="20">
        <f>+'Anexo 4 '!B18</f>
        <v>6</v>
      </c>
      <c r="H7" s="20" t="s">
        <v>176</v>
      </c>
      <c r="I7" s="57">
        <f>+'Anexo 4 '!H18</f>
        <v>-82322324.530000001</v>
      </c>
      <c r="J7" s="20" t="s">
        <v>176</v>
      </c>
      <c r="K7" s="57">
        <f>+'Anexo 4 '!I18</f>
        <v>-82322324.530000001</v>
      </c>
      <c r="L7" s="20" t="s">
        <v>176</v>
      </c>
      <c r="M7" s="57">
        <f>+'Anexo 4 '!J18</f>
        <v>0</v>
      </c>
    </row>
    <row r="8" spans="1:13">
      <c r="A8" s="20">
        <f>+'Anexo 4 '!$B$6</f>
        <v>2015</v>
      </c>
      <c r="B8" s="20" t="s">
        <v>176</v>
      </c>
      <c r="C8" s="20">
        <v>2</v>
      </c>
      <c r="D8" s="20" t="s">
        <v>176</v>
      </c>
      <c r="E8" s="51" t="str">
        <f>+'Anexo 4 '!$K$5</f>
        <v>010102</v>
      </c>
      <c r="F8" s="20" t="s">
        <v>176</v>
      </c>
      <c r="G8" s="20">
        <f>+'Anexo 4 '!B19</f>
        <v>7</v>
      </c>
      <c r="H8" s="20" t="s">
        <v>176</v>
      </c>
      <c r="I8" s="57">
        <f>+'Anexo 4 '!H19</f>
        <v>0</v>
      </c>
      <c r="J8" s="20" t="s">
        <v>176</v>
      </c>
      <c r="K8" s="57">
        <f>+'Anexo 4 '!I19</f>
        <v>0</v>
      </c>
      <c r="L8" s="20" t="s">
        <v>176</v>
      </c>
      <c r="M8" s="57">
        <f>+'Anexo 4 '!J19</f>
        <v>0</v>
      </c>
    </row>
    <row r="9" spans="1:13">
      <c r="A9" s="20">
        <f>+'Anexo 4 '!$B$6</f>
        <v>2015</v>
      </c>
      <c r="B9" s="20" t="s">
        <v>176</v>
      </c>
      <c r="C9" s="20">
        <v>2</v>
      </c>
      <c r="D9" s="20" t="s">
        <v>176</v>
      </c>
      <c r="E9" s="51" t="str">
        <f>+'Anexo 4 '!$K$5</f>
        <v>010102</v>
      </c>
      <c r="F9" s="20" t="s">
        <v>176</v>
      </c>
      <c r="G9" s="20">
        <f>+'Anexo 4 '!B20</f>
        <v>8</v>
      </c>
      <c r="H9" s="20" t="s">
        <v>176</v>
      </c>
      <c r="I9" s="57">
        <f>+'Anexo 4 '!H20</f>
        <v>82322324.530000001</v>
      </c>
      <c r="J9" s="20" t="s">
        <v>176</v>
      </c>
      <c r="K9" s="57">
        <f>+'Anexo 4 '!I20</f>
        <v>82322324.530000001</v>
      </c>
      <c r="L9" s="20" t="s">
        <v>176</v>
      </c>
      <c r="M9" s="57">
        <f>+'Anexo 4 '!J20</f>
        <v>0</v>
      </c>
    </row>
    <row r="10" spans="1:13">
      <c r="A10" s="20">
        <f>+'Anexo 4 '!$B$6</f>
        <v>2015</v>
      </c>
      <c r="B10" s="20" t="s">
        <v>176</v>
      </c>
      <c r="C10" s="20">
        <v>2</v>
      </c>
      <c r="D10" s="20" t="s">
        <v>176</v>
      </c>
      <c r="E10" s="51" t="str">
        <f>+'Anexo 4 '!$K$5</f>
        <v>010102</v>
      </c>
      <c r="F10" s="20" t="s">
        <v>176</v>
      </c>
      <c r="G10" s="20">
        <f>+'Anexo 4 '!B21</f>
        <v>9</v>
      </c>
      <c r="H10" s="20" t="s">
        <v>176</v>
      </c>
      <c r="I10" s="57">
        <f>+'Anexo 4 '!H21</f>
        <v>0</v>
      </c>
      <c r="J10" s="20" t="s">
        <v>176</v>
      </c>
      <c r="K10" s="57">
        <f>+'Anexo 4 '!I21</f>
        <v>0</v>
      </c>
      <c r="L10" s="20" t="s">
        <v>176</v>
      </c>
      <c r="M10" s="57">
        <f>+'Anexo 4 '!J21</f>
        <v>0</v>
      </c>
    </row>
    <row r="11" spans="1:13">
      <c r="A11" s="20">
        <f>+'Anexo 4 '!$B$6</f>
        <v>2015</v>
      </c>
      <c r="B11" s="20" t="s">
        <v>176</v>
      </c>
      <c r="C11" s="20">
        <v>2</v>
      </c>
      <c r="D11" s="20" t="s">
        <v>176</v>
      </c>
      <c r="E11" s="51" t="str">
        <f>+'Anexo 4 '!$K$5</f>
        <v>010102</v>
      </c>
      <c r="F11" s="20" t="s">
        <v>176</v>
      </c>
      <c r="G11" s="20">
        <f>+'Anexo 4 '!B22</f>
        <v>10</v>
      </c>
      <c r="H11" s="20" t="s">
        <v>176</v>
      </c>
      <c r="I11" s="57">
        <f>+'Anexo 4 '!H22</f>
        <v>0</v>
      </c>
      <c r="J11" s="20" t="s">
        <v>176</v>
      </c>
      <c r="K11" s="57">
        <f>+'Anexo 4 '!I22</f>
        <v>0</v>
      </c>
      <c r="L11" s="20" t="s">
        <v>176</v>
      </c>
      <c r="M11" s="57">
        <f>+'Anexo 4 '!J22</f>
        <v>0</v>
      </c>
    </row>
    <row r="12" spans="1:13">
      <c r="A12" s="20">
        <f>+'Anexo 4 '!$B$6</f>
        <v>2015</v>
      </c>
      <c r="B12" s="20" t="s">
        <v>176</v>
      </c>
      <c r="C12" s="20">
        <v>2</v>
      </c>
      <c r="D12" s="20" t="s">
        <v>176</v>
      </c>
      <c r="E12" s="51" t="str">
        <f>+'Anexo 4 '!$K$5</f>
        <v>010102</v>
      </c>
      <c r="F12" s="20" t="s">
        <v>176</v>
      </c>
      <c r="G12" s="20">
        <f>+'Anexo 4 '!B23</f>
        <v>11</v>
      </c>
      <c r="H12" s="20" t="s">
        <v>176</v>
      </c>
      <c r="I12" s="57">
        <f>+'Anexo 4 '!H23</f>
        <v>-82322324.530000001</v>
      </c>
      <c r="J12" s="20" t="s">
        <v>176</v>
      </c>
      <c r="K12" s="57">
        <f>+'Anexo 4 '!I23</f>
        <v>-82322324.530000001</v>
      </c>
      <c r="L12" s="20" t="s">
        <v>176</v>
      </c>
      <c r="M12" s="57">
        <f>+'Anexo 4 '!J23</f>
        <v>0</v>
      </c>
    </row>
    <row r="13" spans="1:13">
      <c r="A13" s="20">
        <f>+'Anexo 4 '!$B$6</f>
        <v>2015</v>
      </c>
      <c r="B13" s="20" t="s">
        <v>176</v>
      </c>
      <c r="C13" s="20">
        <v>2</v>
      </c>
      <c r="D13" s="20" t="s">
        <v>176</v>
      </c>
      <c r="E13" s="51" t="str">
        <f>+'Anexo 4 '!$K$5</f>
        <v>010102</v>
      </c>
      <c r="F13" s="20" t="s">
        <v>176</v>
      </c>
      <c r="G13" s="20">
        <f>+'Anexo 4 '!B24</f>
        <v>12</v>
      </c>
      <c r="H13" s="20" t="s">
        <v>176</v>
      </c>
      <c r="I13" s="57">
        <f>+'Anexo 4 '!H24</f>
        <v>0</v>
      </c>
      <c r="J13" s="20" t="s">
        <v>176</v>
      </c>
      <c r="K13" s="57">
        <f>+'Anexo 4 '!I24</f>
        <v>0</v>
      </c>
      <c r="L13" s="20" t="s">
        <v>176</v>
      </c>
      <c r="M13" s="57">
        <f>+'Anexo 4 '!J24</f>
        <v>0</v>
      </c>
    </row>
    <row r="14" spans="1:13">
      <c r="A14" s="20">
        <f>+'Anexo 4 '!$B$6</f>
        <v>2015</v>
      </c>
      <c r="B14" s="20" t="s">
        <v>176</v>
      </c>
      <c r="C14" s="20">
        <v>2</v>
      </c>
      <c r="D14" s="20" t="s">
        <v>176</v>
      </c>
      <c r="E14" s="51" t="str">
        <f>+'Anexo 4 '!$K$5</f>
        <v>010102</v>
      </c>
      <c r="F14" s="20" t="s">
        <v>176</v>
      </c>
      <c r="G14" s="20">
        <f>+'Anexo 4 '!B25</f>
        <v>13</v>
      </c>
      <c r="H14" s="20" t="s">
        <v>176</v>
      </c>
      <c r="I14" s="57">
        <f>+'Anexo 4 '!H25</f>
        <v>0</v>
      </c>
      <c r="J14" s="20" t="s">
        <v>176</v>
      </c>
      <c r="K14" s="57">
        <f>+'Anexo 4 '!I25</f>
        <v>0</v>
      </c>
      <c r="L14" s="20" t="s">
        <v>176</v>
      </c>
      <c r="M14" s="57">
        <f>+'Anexo 4 '!J25</f>
        <v>0</v>
      </c>
    </row>
    <row r="15" spans="1:13">
      <c r="A15" s="20">
        <f>+'Anexo 4 '!$B$6</f>
        <v>2015</v>
      </c>
      <c r="B15" s="20" t="s">
        <v>176</v>
      </c>
      <c r="C15" s="20">
        <v>2</v>
      </c>
      <c r="D15" s="20" t="s">
        <v>176</v>
      </c>
      <c r="E15" s="51" t="str">
        <f>+'Anexo 4 '!$K$5</f>
        <v>010102</v>
      </c>
      <c r="F15" s="20" t="s">
        <v>176</v>
      </c>
      <c r="G15" s="20">
        <f>+'Anexo 4 '!B26</f>
        <v>14</v>
      </c>
      <c r="H15" s="20" t="s">
        <v>176</v>
      </c>
      <c r="I15" s="57">
        <f>+'Anexo 4 '!H26</f>
        <v>0</v>
      </c>
      <c r="J15" s="20" t="s">
        <v>176</v>
      </c>
      <c r="K15" s="57">
        <f>+'Anexo 4 '!I26</f>
        <v>0</v>
      </c>
      <c r="L15" s="20" t="s">
        <v>176</v>
      </c>
      <c r="M15" s="57">
        <f>+'Anexo 4 '!J26</f>
        <v>0</v>
      </c>
    </row>
    <row r="16" spans="1:13">
      <c r="A16" s="20">
        <f>+'Anexo 4 '!$B$6</f>
        <v>2015</v>
      </c>
      <c r="B16" s="20" t="s">
        <v>176</v>
      </c>
      <c r="C16" s="20">
        <v>2</v>
      </c>
      <c r="D16" s="20" t="s">
        <v>176</v>
      </c>
      <c r="E16" s="51" t="str">
        <f>+'Anexo 4 '!$K$5</f>
        <v>010102</v>
      </c>
      <c r="F16" s="20" t="s">
        <v>176</v>
      </c>
      <c r="G16" s="20">
        <f>+'Anexo 4 '!B27</f>
        <v>15</v>
      </c>
      <c r="H16" s="20" t="s">
        <v>176</v>
      </c>
      <c r="I16" s="57">
        <f>+'Anexo 4 '!H27</f>
        <v>-82322324.530000001</v>
      </c>
      <c r="J16" s="20" t="s">
        <v>176</v>
      </c>
      <c r="K16" s="57">
        <f>+'Anexo 4 '!I27</f>
        <v>-82322324.530000001</v>
      </c>
      <c r="L16" s="20" t="s">
        <v>176</v>
      </c>
      <c r="M16" s="57">
        <f>+'Anexo 4 '!J27</f>
        <v>0</v>
      </c>
    </row>
  </sheetData>
  <phoneticPr fontId="0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1:O41"/>
  <sheetViews>
    <sheetView workbookViewId="0">
      <selection activeCell="I13" sqref="I13"/>
    </sheetView>
  </sheetViews>
  <sheetFormatPr baseColWidth="10" defaultRowHeight="12.75"/>
  <cols>
    <col min="1" max="1" width="5.25" customWidth="1"/>
    <col min="8" max="10" width="3.125" customWidth="1"/>
    <col min="11" max="11" width="5.625" customWidth="1"/>
    <col min="12" max="12" width="3.25" hidden="1" customWidth="1"/>
  </cols>
  <sheetData>
    <row r="1" spans="2:15">
      <c r="B1" s="111"/>
      <c r="C1" s="106"/>
      <c r="D1" s="106"/>
      <c r="E1" s="106"/>
      <c r="F1" s="106"/>
      <c r="G1" s="106"/>
      <c r="H1" s="106"/>
      <c r="I1" s="106"/>
      <c r="J1" s="106"/>
      <c r="K1" s="107"/>
    </row>
    <row r="2" spans="2:15">
      <c r="B2" s="239"/>
      <c r="C2" s="105"/>
      <c r="D2" s="105"/>
      <c r="E2" s="105"/>
      <c r="F2" s="105"/>
      <c r="G2" s="105"/>
      <c r="H2" s="105"/>
      <c r="I2" s="105"/>
      <c r="J2" s="105"/>
      <c r="K2" s="108"/>
    </row>
    <row r="3" spans="2:15">
      <c r="B3" s="239"/>
      <c r="C3" s="240"/>
      <c r="D3" s="240" t="s">
        <v>163</v>
      </c>
      <c r="E3" s="240"/>
      <c r="F3" s="240"/>
      <c r="G3" s="105"/>
      <c r="H3" s="105"/>
      <c r="I3" s="105"/>
      <c r="J3" s="105"/>
      <c r="K3" s="108"/>
    </row>
    <row r="4" spans="2:15">
      <c r="B4" s="239"/>
      <c r="C4" s="240"/>
      <c r="D4" s="240"/>
      <c r="E4" s="240"/>
      <c r="F4" s="240"/>
      <c r="G4" s="105"/>
      <c r="H4" s="105"/>
      <c r="I4" s="105"/>
      <c r="J4" s="105"/>
      <c r="K4" s="108"/>
    </row>
    <row r="5" spans="2:15">
      <c r="B5" s="239"/>
      <c r="C5" s="240"/>
      <c r="D5" s="240" t="s">
        <v>166</v>
      </c>
      <c r="E5" s="240"/>
      <c r="F5" s="240"/>
      <c r="G5" s="105"/>
      <c r="H5" s="105"/>
      <c r="I5" s="105"/>
      <c r="J5" s="105"/>
      <c r="K5" s="108"/>
    </row>
    <row r="6" spans="2:15" ht="13.5" thickBot="1">
      <c r="B6" s="239"/>
      <c r="C6" s="105"/>
      <c r="D6" s="105"/>
      <c r="E6" s="105"/>
      <c r="F6" s="105"/>
      <c r="G6" s="105"/>
      <c r="H6" s="105"/>
      <c r="I6" s="105"/>
      <c r="J6" s="105"/>
      <c r="K6" s="108"/>
    </row>
    <row r="7" spans="2:15">
      <c r="B7" s="111"/>
      <c r="C7" s="106"/>
      <c r="D7" s="106"/>
      <c r="E7" s="106"/>
      <c r="F7" s="106"/>
      <c r="G7" s="106"/>
      <c r="H7" s="106"/>
      <c r="I7" s="106"/>
      <c r="J7" s="106"/>
      <c r="K7" s="107"/>
      <c r="L7" s="107"/>
    </row>
    <row r="8" spans="2:15">
      <c r="B8" s="112" t="s">
        <v>162</v>
      </c>
      <c r="C8" s="113"/>
      <c r="D8" s="113"/>
      <c r="E8" s="113"/>
      <c r="F8" s="113"/>
      <c r="G8" s="113"/>
      <c r="H8" s="113"/>
      <c r="I8" s="113"/>
      <c r="J8" s="113"/>
      <c r="K8" s="162"/>
      <c r="L8" s="108"/>
    </row>
    <row r="9" spans="2:15">
      <c r="B9" s="112"/>
      <c r="C9" s="113"/>
      <c r="D9" s="113"/>
      <c r="E9" s="113"/>
      <c r="F9" s="113"/>
      <c r="G9" s="113"/>
      <c r="H9" s="113"/>
      <c r="I9" s="113"/>
      <c r="J9" s="113"/>
      <c r="K9" s="162"/>
      <c r="L9" s="108"/>
    </row>
    <row r="10" spans="2:15">
      <c r="B10" s="118" t="s">
        <v>34</v>
      </c>
      <c r="C10" s="10"/>
      <c r="D10" s="10" t="s">
        <v>156</v>
      </c>
      <c r="E10" s="113"/>
      <c r="F10" s="113"/>
      <c r="G10" s="113"/>
      <c r="H10" s="113"/>
      <c r="I10" s="113"/>
      <c r="J10" s="113"/>
      <c r="K10" s="162"/>
      <c r="L10" s="108"/>
    </row>
    <row r="11" spans="2:15">
      <c r="B11" s="112"/>
      <c r="C11" s="113"/>
      <c r="D11" s="113"/>
      <c r="E11" s="113"/>
      <c r="F11" s="113"/>
      <c r="G11" s="113"/>
      <c r="H11" s="114">
        <v>1</v>
      </c>
      <c r="I11" s="114">
        <v>2</v>
      </c>
      <c r="J11" s="114">
        <v>3</v>
      </c>
      <c r="K11" s="163">
        <v>4</v>
      </c>
      <c r="L11" s="108"/>
    </row>
    <row r="12" spans="2:15">
      <c r="B12" s="112" t="s">
        <v>169</v>
      </c>
      <c r="C12" s="113"/>
      <c r="D12" s="113"/>
      <c r="E12" s="113"/>
      <c r="F12" s="113"/>
      <c r="G12" s="113" t="s">
        <v>36</v>
      </c>
      <c r="H12" s="110"/>
      <c r="I12" s="241" t="s">
        <v>67</v>
      </c>
      <c r="J12" s="241"/>
      <c r="K12" s="237"/>
      <c r="L12" s="108"/>
    </row>
    <row r="13" spans="2:15" ht="13.5" thickBot="1">
      <c r="B13" s="115"/>
      <c r="C13" s="116"/>
      <c r="D13" s="116"/>
      <c r="E13" s="116"/>
      <c r="F13" s="116"/>
      <c r="G13" s="116"/>
      <c r="H13" s="116"/>
      <c r="I13" s="116"/>
      <c r="J13" s="116"/>
      <c r="K13" s="164"/>
      <c r="L13" s="109"/>
    </row>
    <row r="14" spans="2:15">
      <c r="B14" s="207"/>
      <c r="C14" s="233"/>
      <c r="D14" s="233"/>
      <c r="E14" s="233"/>
      <c r="F14" s="233"/>
      <c r="G14" s="233"/>
      <c r="H14" s="233"/>
      <c r="I14" s="233"/>
      <c r="J14" s="233"/>
      <c r="K14" s="238"/>
      <c r="L14" s="119"/>
    </row>
    <row r="15" spans="2:15">
      <c r="B15" s="208" t="s">
        <v>170</v>
      </c>
      <c r="C15" s="213"/>
      <c r="D15" s="209"/>
      <c r="E15" s="213"/>
      <c r="F15" s="213"/>
      <c r="G15" s="213"/>
      <c r="H15" s="213"/>
      <c r="I15" s="213"/>
      <c r="J15" s="213"/>
      <c r="K15" s="210"/>
      <c r="L15" s="234"/>
      <c r="M15" s="105"/>
      <c r="N15" s="105"/>
      <c r="O15" s="105"/>
    </row>
    <row r="16" spans="2:15">
      <c r="B16" s="208" t="s">
        <v>171</v>
      </c>
      <c r="C16" s="213"/>
      <c r="D16" s="209"/>
      <c r="E16" s="213"/>
      <c r="F16" s="213"/>
      <c r="G16" s="213"/>
      <c r="H16" s="213"/>
      <c r="I16" s="213"/>
      <c r="J16" s="213"/>
      <c r="K16" s="210"/>
      <c r="L16" s="234"/>
      <c r="M16" s="105"/>
      <c r="N16" s="105"/>
      <c r="O16" s="105"/>
    </row>
    <row r="17" spans="2:15">
      <c r="B17" s="211" t="s">
        <v>172</v>
      </c>
      <c r="C17" s="213"/>
      <c r="D17" s="212"/>
      <c r="E17" s="209"/>
      <c r="F17" s="209"/>
      <c r="G17" s="209"/>
      <c r="H17" s="209"/>
      <c r="I17" s="209"/>
      <c r="J17" s="213"/>
      <c r="K17" s="210"/>
      <c r="L17" s="234"/>
      <c r="M17" s="105"/>
      <c r="N17" s="105"/>
      <c r="O17" s="105"/>
    </row>
    <row r="18" spans="2:15" ht="13.5" thickBot="1">
      <c r="B18" s="258"/>
      <c r="C18" s="259"/>
      <c r="D18" s="260"/>
      <c r="E18" s="261"/>
      <c r="F18" s="261"/>
      <c r="G18" s="261"/>
      <c r="H18" s="261"/>
      <c r="I18" s="261"/>
      <c r="J18" s="261"/>
      <c r="K18" s="262"/>
      <c r="L18" s="235"/>
      <c r="M18" s="105"/>
      <c r="N18" s="105"/>
      <c r="O18" s="105"/>
    </row>
    <row r="19" spans="2:15"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236"/>
    </row>
    <row r="20" spans="2:15"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236"/>
    </row>
    <row r="21" spans="2:15"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236"/>
    </row>
    <row r="22" spans="2:15"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236"/>
    </row>
    <row r="23" spans="2:15"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236"/>
    </row>
    <row r="24" spans="2:15"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236"/>
    </row>
    <row r="25" spans="2:15"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236"/>
    </row>
    <row r="26" spans="2:15"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236"/>
    </row>
    <row r="27" spans="2:15"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236"/>
    </row>
    <row r="28" spans="2:15"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236"/>
    </row>
    <row r="29" spans="2:15"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236"/>
    </row>
    <row r="30" spans="2:15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236"/>
    </row>
    <row r="31" spans="2:15"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236"/>
    </row>
    <row r="32" spans="2:15">
      <c r="B32" s="105"/>
      <c r="C32" s="105"/>
      <c r="D32" s="105"/>
      <c r="E32" s="105"/>
      <c r="F32" s="105"/>
      <c r="G32" s="105"/>
      <c r="H32" s="105"/>
      <c r="I32" s="105"/>
      <c r="J32" s="105"/>
      <c r="K32" s="105"/>
    </row>
    <row r="33" spans="2:11">
      <c r="B33" s="105"/>
      <c r="C33" s="105"/>
      <c r="D33" s="105"/>
      <c r="E33" s="105"/>
      <c r="F33" s="105"/>
      <c r="G33" s="105"/>
      <c r="H33" s="105"/>
      <c r="I33" s="105"/>
      <c r="J33" s="105"/>
      <c r="K33" s="105"/>
    </row>
    <row r="34" spans="2:11">
      <c r="B34" s="105"/>
      <c r="C34" s="105"/>
      <c r="D34" s="105"/>
      <c r="E34" s="105"/>
      <c r="F34" s="105"/>
      <c r="G34" s="105"/>
      <c r="H34" s="105"/>
      <c r="I34" s="105"/>
      <c r="J34" s="105"/>
      <c r="K34" s="105"/>
    </row>
    <row r="35" spans="2:11">
      <c r="B35" s="105"/>
      <c r="C35" s="105"/>
      <c r="D35" s="105"/>
      <c r="E35" s="105"/>
      <c r="F35" s="105"/>
      <c r="G35" s="105"/>
      <c r="H35" s="105"/>
      <c r="I35" s="105"/>
      <c r="J35" s="105"/>
      <c r="K35" s="105"/>
    </row>
    <row r="36" spans="2:11">
      <c r="B36" s="105"/>
      <c r="C36" s="105"/>
      <c r="D36" s="105"/>
      <c r="E36" s="105"/>
      <c r="F36" s="105"/>
      <c r="G36" s="105"/>
      <c r="H36" s="105"/>
      <c r="I36" s="105"/>
      <c r="J36" s="105"/>
      <c r="K36" s="105"/>
    </row>
    <row r="37" spans="2:11">
      <c r="B37" s="105"/>
      <c r="C37" s="105"/>
      <c r="D37" s="105"/>
      <c r="E37" s="105"/>
      <c r="F37" s="105"/>
      <c r="G37" s="105"/>
      <c r="H37" s="105"/>
      <c r="I37" s="105"/>
      <c r="J37" s="105"/>
      <c r="K37" s="105"/>
    </row>
    <row r="38" spans="2:11">
      <c r="B38" s="105"/>
      <c r="C38" s="105"/>
      <c r="D38" s="105"/>
      <c r="E38" s="105"/>
      <c r="F38" s="105"/>
      <c r="G38" s="105"/>
      <c r="H38" s="105"/>
      <c r="I38" s="105"/>
      <c r="J38" s="105"/>
      <c r="K38" s="105"/>
    </row>
    <row r="39" spans="2:11">
      <c r="B39" s="105"/>
      <c r="C39" s="105"/>
      <c r="D39" s="105"/>
      <c r="E39" s="105"/>
      <c r="F39" s="105"/>
      <c r="G39" s="105"/>
      <c r="H39" s="105"/>
      <c r="I39" s="105"/>
      <c r="J39" s="105"/>
      <c r="K39" s="105"/>
    </row>
    <row r="40" spans="2:11">
      <c r="B40" s="105"/>
      <c r="C40" s="105"/>
      <c r="D40" s="105"/>
      <c r="E40" s="105"/>
      <c r="F40" s="105"/>
      <c r="G40" s="105"/>
      <c r="H40" s="105"/>
      <c r="I40" s="105"/>
      <c r="J40" s="105"/>
      <c r="K40" s="105"/>
    </row>
    <row r="41" spans="2:11">
      <c r="B41" s="105"/>
      <c r="C41" s="105"/>
      <c r="D41" s="105"/>
      <c r="E41" s="105"/>
      <c r="F41" s="105"/>
      <c r="G41" s="105"/>
      <c r="H41" s="105"/>
      <c r="I41" s="105"/>
      <c r="J41" s="105"/>
      <c r="K41" s="105"/>
    </row>
  </sheetData>
  <phoneticPr fontId="4" type="noConversion"/>
  <pageMargins left="0.82677165354330717" right="0.23622047244094491" top="1.6929133858267718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3:O37"/>
  <sheetViews>
    <sheetView workbookViewId="0">
      <selection activeCell="I13" sqref="I13"/>
    </sheetView>
  </sheetViews>
  <sheetFormatPr baseColWidth="10" defaultRowHeight="12.75"/>
  <cols>
    <col min="1" max="1" width="7.75" customWidth="1"/>
    <col min="3" max="4" width="9" customWidth="1"/>
    <col min="6" max="6" width="9.875" customWidth="1"/>
    <col min="8" max="9" width="2.625" customWidth="1"/>
    <col min="10" max="10" width="2.25" customWidth="1"/>
    <col min="11" max="11" width="3.375" customWidth="1"/>
    <col min="12" max="12" width="9.5" customWidth="1"/>
  </cols>
  <sheetData>
    <row r="3" spans="2:15">
      <c r="C3" s="117"/>
      <c r="D3" s="117" t="s">
        <v>163</v>
      </c>
      <c r="E3" s="117"/>
      <c r="F3" s="117"/>
    </row>
    <row r="4" spans="2:15">
      <c r="C4" s="117"/>
      <c r="D4" s="117"/>
      <c r="E4" s="117"/>
      <c r="F4" s="117"/>
    </row>
    <row r="5" spans="2:15">
      <c r="C5" s="117"/>
      <c r="D5" s="117" t="s">
        <v>165</v>
      </c>
      <c r="E5" s="117"/>
      <c r="F5" s="117"/>
    </row>
    <row r="6" spans="2:15" ht="13.5" thickBot="1"/>
    <row r="7" spans="2:15">
      <c r="B7" s="111"/>
      <c r="C7" s="106"/>
      <c r="D7" s="106"/>
      <c r="E7" s="106"/>
      <c r="F7" s="106"/>
      <c r="G7" s="106"/>
      <c r="H7" s="106"/>
      <c r="I7" s="106"/>
      <c r="J7" s="106"/>
      <c r="K7" s="106"/>
      <c r="L7" s="107"/>
    </row>
    <row r="8" spans="2:15">
      <c r="B8" s="112" t="s">
        <v>162</v>
      </c>
      <c r="C8" s="113"/>
      <c r="D8" s="113"/>
      <c r="E8" s="113"/>
      <c r="F8" s="113"/>
      <c r="G8" s="113"/>
      <c r="H8" s="113"/>
      <c r="I8" s="113"/>
      <c r="J8" s="113"/>
      <c r="K8" s="113"/>
      <c r="L8" s="108"/>
    </row>
    <row r="9" spans="2:15">
      <c r="B9" s="112"/>
      <c r="C9" s="113"/>
      <c r="D9" s="113"/>
      <c r="E9" s="113"/>
      <c r="F9" s="113"/>
      <c r="G9" s="113"/>
      <c r="H9" s="113"/>
      <c r="I9" s="113"/>
      <c r="J9" s="113"/>
      <c r="K9" s="113"/>
      <c r="L9" s="108"/>
    </row>
    <row r="10" spans="2:15">
      <c r="B10" s="118" t="s">
        <v>34</v>
      </c>
      <c r="C10" s="10"/>
      <c r="D10" s="10" t="s">
        <v>156</v>
      </c>
      <c r="E10" s="113"/>
      <c r="F10" s="113"/>
      <c r="G10" s="113"/>
      <c r="H10" s="113"/>
      <c r="I10" s="113"/>
      <c r="J10" s="113"/>
      <c r="K10" s="113"/>
      <c r="L10" s="108"/>
    </row>
    <row r="11" spans="2:15">
      <c r="B11" s="112"/>
      <c r="C11" s="113"/>
      <c r="D11" s="113"/>
      <c r="E11" s="113"/>
      <c r="F11" s="113"/>
      <c r="G11" s="113"/>
      <c r="H11" s="114">
        <v>1</v>
      </c>
      <c r="I11" s="114">
        <v>2</v>
      </c>
      <c r="J11" s="114">
        <v>3</v>
      </c>
      <c r="K11" s="114">
        <v>4</v>
      </c>
      <c r="L11" s="108"/>
    </row>
    <row r="12" spans="2:15">
      <c r="B12" s="112" t="s">
        <v>169</v>
      </c>
      <c r="C12" s="113"/>
      <c r="D12" s="113"/>
      <c r="E12" s="113"/>
      <c r="F12" s="113"/>
      <c r="G12" s="113" t="s">
        <v>36</v>
      </c>
      <c r="H12" s="110"/>
      <c r="I12" s="241" t="s">
        <v>67</v>
      </c>
      <c r="J12" s="241"/>
      <c r="K12" s="110"/>
      <c r="L12" s="108"/>
    </row>
    <row r="13" spans="2:15">
      <c r="B13" s="112"/>
      <c r="C13" s="113"/>
      <c r="D13" s="113"/>
      <c r="E13" s="113"/>
      <c r="F13" s="113"/>
      <c r="G13" s="113"/>
      <c r="H13" s="113"/>
      <c r="I13" s="113"/>
      <c r="J13" s="113"/>
      <c r="K13" s="113"/>
      <c r="L13" s="108"/>
    </row>
    <row r="14" spans="2:15">
      <c r="B14" s="250" t="s">
        <v>170</v>
      </c>
      <c r="C14" s="78"/>
      <c r="D14" s="79"/>
      <c r="E14" s="78"/>
      <c r="F14" s="78"/>
      <c r="G14" s="78"/>
      <c r="H14" s="78"/>
      <c r="I14" s="78"/>
      <c r="J14" s="78"/>
      <c r="K14" s="79"/>
      <c r="L14" s="251"/>
    </row>
    <row r="15" spans="2:15">
      <c r="B15" s="250" t="s">
        <v>171</v>
      </c>
      <c r="C15" s="78"/>
      <c r="D15" s="79"/>
      <c r="E15" s="78"/>
      <c r="F15" s="78"/>
      <c r="G15" s="78"/>
      <c r="H15" s="78"/>
      <c r="I15" s="78"/>
      <c r="J15" s="78"/>
      <c r="K15" s="79"/>
      <c r="L15" s="252"/>
      <c r="M15" s="105"/>
      <c r="N15" s="105"/>
      <c r="O15" s="105"/>
    </row>
    <row r="16" spans="2:15">
      <c r="B16" s="250" t="s">
        <v>173</v>
      </c>
      <c r="C16" s="78"/>
      <c r="D16" s="79"/>
      <c r="E16" s="78"/>
      <c r="F16" s="78"/>
      <c r="G16" s="78"/>
      <c r="H16" s="78"/>
      <c r="I16" s="78"/>
      <c r="J16" s="78"/>
      <c r="K16" s="79"/>
      <c r="L16" s="251"/>
      <c r="M16" s="105"/>
      <c r="N16" s="105"/>
      <c r="O16" s="105"/>
    </row>
    <row r="17" spans="1:15">
      <c r="B17" s="250"/>
      <c r="C17" s="78"/>
      <c r="D17" s="79"/>
      <c r="E17" s="78"/>
      <c r="F17" s="78"/>
      <c r="G17" s="78"/>
      <c r="H17" s="78"/>
      <c r="I17" s="78"/>
      <c r="J17" s="78"/>
      <c r="K17" s="79"/>
      <c r="L17" s="252"/>
      <c r="M17" s="105"/>
      <c r="N17" s="105"/>
      <c r="O17" s="105"/>
    </row>
    <row r="18" spans="1:15" ht="13.5" thickBot="1">
      <c r="B18" s="264"/>
      <c r="C18" s="263"/>
      <c r="D18" s="265"/>
      <c r="E18" s="266"/>
      <c r="F18" s="266"/>
      <c r="G18" s="266"/>
      <c r="H18" s="266"/>
      <c r="I18" s="266"/>
      <c r="J18" s="263"/>
      <c r="K18" s="266"/>
      <c r="L18" s="267"/>
      <c r="M18" s="105"/>
      <c r="N18" s="105"/>
      <c r="O18" s="105"/>
    </row>
    <row r="19" spans="1:15">
      <c r="A19" t="s">
        <v>167</v>
      </c>
      <c r="B19" s="249"/>
      <c r="C19" s="78"/>
      <c r="D19" s="93"/>
      <c r="E19" s="89"/>
      <c r="F19" s="89"/>
      <c r="G19" s="89"/>
      <c r="H19" s="89"/>
      <c r="I19" s="89"/>
      <c r="J19" s="89"/>
      <c r="K19" s="89"/>
      <c r="L19" s="249"/>
    </row>
    <row r="20" spans="1:15">
      <c r="B20" s="253"/>
      <c r="C20" s="253"/>
      <c r="D20" s="253"/>
      <c r="E20" s="253"/>
      <c r="F20" s="253"/>
      <c r="G20" s="249"/>
      <c r="H20" s="249"/>
      <c r="I20" s="249"/>
      <c r="J20" s="249"/>
      <c r="K20" s="249"/>
      <c r="L20" s="249"/>
    </row>
    <row r="21" spans="1:15">
      <c r="B21" s="249"/>
      <c r="C21" s="249"/>
      <c r="D21" s="249"/>
      <c r="E21" s="249"/>
      <c r="F21" s="249"/>
      <c r="G21" s="249"/>
      <c r="H21" s="249"/>
      <c r="I21" s="249"/>
      <c r="J21" s="249"/>
      <c r="K21" s="249"/>
      <c r="L21" s="249"/>
    </row>
    <row r="22" spans="1:15"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05"/>
    </row>
    <row r="23" spans="1:15"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05"/>
    </row>
    <row r="24" spans="1:15"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05"/>
    </row>
    <row r="25" spans="1:15"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05"/>
    </row>
    <row r="26" spans="1:15"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05"/>
    </row>
    <row r="27" spans="1:15"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05"/>
    </row>
    <row r="28" spans="1:15"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05"/>
    </row>
    <row r="29" spans="1:15"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05"/>
    </row>
    <row r="30" spans="1:15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05"/>
    </row>
    <row r="31" spans="1:15"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</row>
    <row r="32" spans="1:1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</row>
    <row r="33" spans="2:12"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</row>
    <row r="34" spans="2:12"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</row>
    <row r="35" spans="2:12"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</row>
    <row r="36" spans="2:12"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</row>
    <row r="37" spans="2:12"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</row>
  </sheetData>
  <phoneticPr fontId="4" type="noConversion"/>
  <pageMargins left="0.59055118110236227" right="0.19685039370078741" top="1.3779527559055118" bottom="0.98425196850393704" header="0" footer="0"/>
  <pageSetup paperSize="9" scale="9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0"/>
  <sheetViews>
    <sheetView zoomScale="75" workbookViewId="0">
      <selection activeCell="H16" sqref="H16"/>
    </sheetView>
  </sheetViews>
  <sheetFormatPr baseColWidth="10" defaultRowHeight="12.75"/>
  <cols>
    <col min="1" max="1" width="9.125" customWidth="1"/>
    <col min="2" max="2" width="5.75" customWidth="1"/>
    <col min="4" max="4" width="3.125" customWidth="1"/>
    <col min="5" max="5" width="3.5" customWidth="1"/>
    <col min="6" max="7" width="2.625" customWidth="1"/>
    <col min="8" max="8" width="18" style="120" customWidth="1"/>
    <col min="9" max="9" width="5.375" style="120" customWidth="1"/>
    <col min="10" max="10" width="13.625" style="120" customWidth="1"/>
    <col min="11" max="11" width="16.375" style="120" customWidth="1"/>
  </cols>
  <sheetData>
    <row r="1" spans="1:11" ht="15">
      <c r="A1" s="270" t="s">
        <v>0</v>
      </c>
      <c r="B1" s="270"/>
      <c r="C1" s="271"/>
      <c r="D1" s="271"/>
      <c r="E1" s="271"/>
      <c r="F1" s="271"/>
      <c r="G1" s="271"/>
      <c r="H1" s="271"/>
      <c r="I1" s="271"/>
      <c r="J1" s="271"/>
      <c r="K1" s="271"/>
    </row>
    <row r="2" spans="1:11">
      <c r="A2" s="20"/>
      <c r="B2" s="20"/>
      <c r="C2" s="20"/>
      <c r="D2" s="20"/>
      <c r="E2" s="20"/>
      <c r="F2" s="20"/>
      <c r="G2" s="20"/>
      <c r="H2" s="135"/>
      <c r="I2" s="135"/>
      <c r="J2" s="135"/>
      <c r="K2" s="135"/>
    </row>
    <row r="3" spans="1:11">
      <c r="A3" s="272" t="s">
        <v>154</v>
      </c>
      <c r="B3" s="272"/>
      <c r="C3" s="273"/>
      <c r="D3" s="273"/>
      <c r="E3" s="273"/>
      <c r="F3" s="273"/>
      <c r="G3" s="273"/>
      <c r="H3" s="273"/>
      <c r="I3" s="273"/>
      <c r="J3" s="273"/>
      <c r="K3" s="273"/>
    </row>
    <row r="4" spans="1:11">
      <c r="A4" s="20"/>
      <c r="B4" s="20"/>
      <c r="C4" s="22"/>
      <c r="D4" s="20"/>
      <c r="E4" s="20"/>
      <c r="F4" s="20"/>
      <c r="G4" s="20"/>
      <c r="H4" s="135"/>
      <c r="I4" s="135"/>
      <c r="J4" s="135"/>
      <c r="K4" s="135"/>
    </row>
    <row r="5" spans="1:11">
      <c r="A5" s="50" t="s">
        <v>155</v>
      </c>
      <c r="B5" s="23"/>
      <c r="C5" s="24"/>
      <c r="D5" s="24"/>
      <c r="E5" s="24"/>
      <c r="F5" s="24"/>
      <c r="G5" s="24"/>
      <c r="H5" s="136"/>
      <c r="I5" s="33"/>
      <c r="J5" s="153" t="s">
        <v>34</v>
      </c>
      <c r="K5" s="136" t="s">
        <v>156</v>
      </c>
    </row>
    <row r="6" spans="1:11">
      <c r="A6" s="50" t="s">
        <v>168</v>
      </c>
      <c r="B6" s="11">
        <v>2015</v>
      </c>
      <c r="C6" s="12" t="s">
        <v>36</v>
      </c>
      <c r="D6" s="13"/>
      <c r="E6" s="14" t="s">
        <v>67</v>
      </c>
      <c r="F6" s="14"/>
      <c r="G6" s="14"/>
      <c r="H6" s="33"/>
      <c r="I6" s="33"/>
      <c r="J6" s="33"/>
      <c r="K6" s="33"/>
    </row>
    <row r="7" spans="1:11" ht="13.5" thickBot="1"/>
    <row r="8" spans="1:11">
      <c r="A8" s="5"/>
      <c r="B8" s="317" t="s">
        <v>40</v>
      </c>
      <c r="C8" s="351"/>
      <c r="D8" s="351"/>
      <c r="E8" s="351"/>
      <c r="F8" s="351"/>
      <c r="G8" s="352"/>
      <c r="H8" s="242" t="s">
        <v>128</v>
      </c>
      <c r="I8" s="354" t="s">
        <v>130</v>
      </c>
      <c r="J8" s="355"/>
      <c r="K8" s="154" t="s">
        <v>134</v>
      </c>
    </row>
    <row r="9" spans="1:11">
      <c r="A9" s="5"/>
      <c r="B9" s="333"/>
      <c r="C9" s="334"/>
      <c r="D9" s="334"/>
      <c r="E9" s="334"/>
      <c r="F9" s="334"/>
      <c r="G9" s="335"/>
      <c r="H9" s="243" t="s">
        <v>129</v>
      </c>
      <c r="I9" s="356" t="s">
        <v>131</v>
      </c>
      <c r="J9" s="357"/>
      <c r="K9" s="155" t="s">
        <v>135</v>
      </c>
    </row>
    <row r="10" spans="1:11" ht="13.5" thickBot="1">
      <c r="A10" s="5"/>
      <c r="B10" s="345"/>
      <c r="C10" s="346"/>
      <c r="D10" s="346"/>
      <c r="E10" s="346"/>
      <c r="F10" s="346"/>
      <c r="G10" s="347"/>
      <c r="H10" s="244" t="s">
        <v>133</v>
      </c>
      <c r="I10" s="358" t="s">
        <v>132</v>
      </c>
      <c r="J10" s="359"/>
      <c r="K10" s="156" t="s">
        <v>133</v>
      </c>
    </row>
    <row r="11" spans="1:11">
      <c r="A11" s="104">
        <v>1</v>
      </c>
      <c r="B11" s="350" t="s">
        <v>136</v>
      </c>
      <c r="C11" s="351"/>
      <c r="D11" s="351"/>
      <c r="E11" s="351"/>
      <c r="F11" s="351"/>
      <c r="G11" s="352"/>
      <c r="H11" s="245">
        <f>+SUM(H12:H17)</f>
        <v>20665693.720000003</v>
      </c>
      <c r="I11" s="360">
        <f>+SUM(I12:J17)</f>
        <v>-4378512.1400000118</v>
      </c>
      <c r="J11" s="360"/>
      <c r="K11" s="157">
        <f>+SUM(K12:K17)</f>
        <v>16287181.579999989</v>
      </c>
    </row>
    <row r="12" spans="1:11">
      <c r="A12" s="104">
        <v>2</v>
      </c>
      <c r="B12" s="349" t="s">
        <v>137</v>
      </c>
      <c r="C12" s="334"/>
      <c r="D12" s="334"/>
      <c r="E12" s="334"/>
      <c r="F12" s="334"/>
      <c r="G12" s="335"/>
      <c r="H12" s="246">
        <v>20658272.280000001</v>
      </c>
      <c r="I12" s="353">
        <f>+'Anexo 2 Bis'!K13</f>
        <v>-4379576.4100000113</v>
      </c>
      <c r="J12" s="353"/>
      <c r="K12" s="132">
        <f t="shared" ref="K12:K17" si="0">+H12+I12</f>
        <v>16278695.86999999</v>
      </c>
    </row>
    <row r="13" spans="1:11">
      <c r="A13" s="104">
        <v>3</v>
      </c>
      <c r="B13" s="349" t="s">
        <v>138</v>
      </c>
      <c r="C13" s="334"/>
      <c r="D13" s="334"/>
      <c r="E13" s="334"/>
      <c r="F13" s="334"/>
      <c r="G13" s="335"/>
      <c r="H13" s="246">
        <v>0</v>
      </c>
      <c r="I13" s="353">
        <v>0</v>
      </c>
      <c r="J13" s="353"/>
      <c r="K13" s="132">
        <f t="shared" si="0"/>
        <v>0</v>
      </c>
    </row>
    <row r="14" spans="1:11">
      <c r="A14" s="104">
        <v>4</v>
      </c>
      <c r="B14" s="349" t="s">
        <v>139</v>
      </c>
      <c r="C14" s="334"/>
      <c r="D14" s="334"/>
      <c r="E14" s="334"/>
      <c r="F14" s="334"/>
      <c r="G14" s="335"/>
      <c r="H14" s="246">
        <v>0</v>
      </c>
      <c r="I14" s="353">
        <v>0</v>
      </c>
      <c r="J14" s="353"/>
      <c r="K14" s="132">
        <f t="shared" si="0"/>
        <v>0</v>
      </c>
    </row>
    <row r="15" spans="1:11">
      <c r="A15" s="104">
        <v>5</v>
      </c>
      <c r="B15" s="349" t="s">
        <v>140</v>
      </c>
      <c r="C15" s="334"/>
      <c r="D15" s="334"/>
      <c r="E15" s="334"/>
      <c r="F15" s="334"/>
      <c r="G15" s="335"/>
      <c r="H15" s="246">
        <v>7421.44</v>
      </c>
      <c r="I15" s="353">
        <f>+'Anexo 2 Bis'!K15</f>
        <v>1064.269999999553</v>
      </c>
      <c r="J15" s="353"/>
      <c r="K15" s="132">
        <f t="shared" si="0"/>
        <v>8485.7099999995517</v>
      </c>
    </row>
    <row r="16" spans="1:11">
      <c r="A16" s="104">
        <v>6</v>
      </c>
      <c r="B16" s="349" t="s">
        <v>141</v>
      </c>
      <c r="C16" s="334"/>
      <c r="D16" s="334"/>
      <c r="E16" s="334"/>
      <c r="F16" s="334"/>
      <c r="G16" s="335"/>
      <c r="H16" s="246">
        <v>0</v>
      </c>
      <c r="I16" s="353">
        <f>+'Anexo 2 Bis'!J17+'Anexo 2 Bis'!K17</f>
        <v>0</v>
      </c>
      <c r="J16" s="353"/>
      <c r="K16" s="132">
        <f t="shared" si="0"/>
        <v>0</v>
      </c>
    </row>
    <row r="17" spans="1:11">
      <c r="A17" s="104">
        <v>9</v>
      </c>
      <c r="B17" s="349" t="s">
        <v>142</v>
      </c>
      <c r="C17" s="334"/>
      <c r="D17" s="334"/>
      <c r="E17" s="334"/>
      <c r="F17" s="334"/>
      <c r="G17" s="335"/>
      <c r="H17" s="246">
        <v>0</v>
      </c>
      <c r="I17" s="353">
        <f>+'Anexo 2 Bis'!J18+'Anexo 2 Bis'!K18</f>
        <v>0</v>
      </c>
      <c r="J17" s="353"/>
      <c r="K17" s="132">
        <f t="shared" si="0"/>
        <v>0</v>
      </c>
    </row>
    <row r="18" spans="1:11">
      <c r="A18" s="104">
        <v>10</v>
      </c>
      <c r="B18" s="344" t="s">
        <v>143</v>
      </c>
      <c r="C18" s="334"/>
      <c r="D18" s="334"/>
      <c r="E18" s="334"/>
      <c r="F18" s="334"/>
      <c r="G18" s="335"/>
      <c r="H18" s="247">
        <f>+SUM(H19:H22)</f>
        <v>0</v>
      </c>
      <c r="I18" s="343">
        <f>+SUM(I19:J22)</f>
        <v>0</v>
      </c>
      <c r="J18" s="343"/>
      <c r="K18" s="158">
        <f>+SUM(K19:K22)</f>
        <v>0</v>
      </c>
    </row>
    <row r="19" spans="1:11">
      <c r="A19" s="104">
        <v>11</v>
      </c>
      <c r="B19" s="333" t="s">
        <v>144</v>
      </c>
      <c r="C19" s="334"/>
      <c r="D19" s="334"/>
      <c r="E19" s="334"/>
      <c r="F19" s="334"/>
      <c r="G19" s="335"/>
      <c r="H19" s="246">
        <v>0</v>
      </c>
      <c r="I19" s="353">
        <f>+'Anexo 2 Bis'!J16+'Anexo 2 Bis'!K16</f>
        <v>0</v>
      </c>
      <c r="J19" s="353"/>
      <c r="K19" s="132">
        <f t="shared" ref="K19:K24" si="1">+H19+I19</f>
        <v>0</v>
      </c>
    </row>
    <row r="20" spans="1:11">
      <c r="A20" s="104">
        <v>12</v>
      </c>
      <c r="B20" s="333" t="s">
        <v>145</v>
      </c>
      <c r="C20" s="334"/>
      <c r="D20" s="334"/>
      <c r="E20" s="334"/>
      <c r="F20" s="334"/>
      <c r="G20" s="335"/>
      <c r="H20" s="246">
        <v>0</v>
      </c>
      <c r="I20" s="353">
        <f>+'Anexo 2 Bis'!J17+'Anexo 2 Bis'!K17</f>
        <v>0</v>
      </c>
      <c r="J20" s="353"/>
      <c r="K20" s="132">
        <f t="shared" si="1"/>
        <v>0</v>
      </c>
    </row>
    <row r="21" spans="1:11">
      <c r="A21" s="104">
        <v>13</v>
      </c>
      <c r="B21" s="333" t="s">
        <v>146</v>
      </c>
      <c r="C21" s="334"/>
      <c r="D21" s="334"/>
      <c r="E21" s="334"/>
      <c r="F21" s="334"/>
      <c r="G21" s="335"/>
      <c r="H21" s="246">
        <v>0</v>
      </c>
      <c r="I21" s="353">
        <v>0</v>
      </c>
      <c r="J21" s="353"/>
      <c r="K21" s="132">
        <f t="shared" si="1"/>
        <v>0</v>
      </c>
    </row>
    <row r="22" spans="1:11">
      <c r="A22" s="104">
        <v>16</v>
      </c>
      <c r="B22" s="333" t="s">
        <v>147</v>
      </c>
      <c r="C22" s="334"/>
      <c r="D22" s="334"/>
      <c r="E22" s="334"/>
      <c r="F22" s="334"/>
      <c r="G22" s="335"/>
      <c r="H22" s="246">
        <v>0</v>
      </c>
      <c r="I22" s="353">
        <v>0</v>
      </c>
      <c r="J22" s="353"/>
      <c r="K22" s="132">
        <f t="shared" si="1"/>
        <v>0</v>
      </c>
    </row>
    <row r="23" spans="1:11">
      <c r="A23" s="104">
        <v>17</v>
      </c>
      <c r="B23" s="344" t="s">
        <v>148</v>
      </c>
      <c r="C23" s="334"/>
      <c r="D23" s="334"/>
      <c r="E23" s="334"/>
      <c r="F23" s="334"/>
      <c r="G23" s="335"/>
      <c r="H23" s="247">
        <v>0</v>
      </c>
      <c r="I23" s="343">
        <v>0</v>
      </c>
      <c r="J23" s="343"/>
      <c r="K23" s="158">
        <f t="shared" si="1"/>
        <v>0</v>
      </c>
    </row>
    <row r="24" spans="1:11">
      <c r="A24" s="104">
        <v>18</v>
      </c>
      <c r="B24" s="344" t="s">
        <v>149</v>
      </c>
      <c r="C24" s="334"/>
      <c r="D24" s="334"/>
      <c r="E24" s="334"/>
      <c r="F24" s="334"/>
      <c r="G24" s="335"/>
      <c r="H24" s="247">
        <f>+'[1]anexo 2 '!$O$17</f>
        <v>0</v>
      </c>
      <c r="I24" s="343">
        <f>+'Anexo 2 Bis'!K18+'Anexo 2 Bis'!J18</f>
        <v>0</v>
      </c>
      <c r="J24" s="343"/>
      <c r="K24" s="158">
        <f t="shared" si="1"/>
        <v>0</v>
      </c>
    </row>
    <row r="25" spans="1:11">
      <c r="A25" s="5"/>
      <c r="B25" s="344" t="s">
        <v>150</v>
      </c>
      <c r="C25" s="334"/>
      <c r="D25" s="334"/>
      <c r="E25" s="334"/>
      <c r="F25" s="334"/>
      <c r="G25" s="335"/>
      <c r="H25" s="247">
        <f>+H11+H18+H23+H24</f>
        <v>20665693.720000003</v>
      </c>
      <c r="I25" s="343">
        <f>+I11+I18+I23+I24</f>
        <v>-4378512.1400000118</v>
      </c>
      <c r="J25" s="343"/>
      <c r="K25" s="158">
        <f>+K11+K18+K23+K24</f>
        <v>16287181.579999989</v>
      </c>
    </row>
    <row r="26" spans="1:11" ht="13.5" thickBot="1">
      <c r="A26" s="5"/>
      <c r="B26" s="345"/>
      <c r="C26" s="346"/>
      <c r="D26" s="346"/>
      <c r="E26" s="346"/>
      <c r="F26" s="346"/>
      <c r="G26" s="347"/>
      <c r="H26" s="248"/>
      <c r="I26" s="337"/>
      <c r="J26" s="337"/>
      <c r="K26" s="159"/>
    </row>
    <row r="27" spans="1:11" ht="48.75" customHeight="1">
      <c r="C27" s="338"/>
      <c r="D27" s="339"/>
      <c r="E27" s="339"/>
      <c r="F27" s="339"/>
      <c r="G27" s="340"/>
    </row>
    <row r="28" spans="1:11">
      <c r="B28" s="341"/>
      <c r="C28" s="341"/>
      <c r="D28" s="341"/>
      <c r="E28" s="341"/>
      <c r="F28" s="60"/>
      <c r="G28" s="341"/>
      <c r="H28" s="362"/>
      <c r="I28" s="133"/>
      <c r="J28" s="342"/>
      <c r="K28" s="342"/>
    </row>
    <row r="29" spans="1:11" ht="11.25" customHeight="1">
      <c r="B29" s="336"/>
      <c r="C29" s="336"/>
      <c r="D29" s="336"/>
      <c r="E29" s="336"/>
      <c r="F29" s="58"/>
      <c r="G29" s="336"/>
      <c r="H29" s="361"/>
      <c r="I29" s="160"/>
      <c r="J29" s="348"/>
      <c r="K29" s="348"/>
    </row>
    <row r="30" spans="1:11" ht="9.75" customHeight="1">
      <c r="B30" s="361"/>
      <c r="C30" s="361"/>
      <c r="D30" s="361"/>
      <c r="E30" s="361"/>
      <c r="F30" s="59"/>
      <c r="G30" s="361"/>
      <c r="H30" s="361"/>
      <c r="I30" s="160"/>
      <c r="J30" s="348"/>
      <c r="K30" s="348"/>
    </row>
  </sheetData>
  <mergeCells count="48">
    <mergeCell ref="J30:K30"/>
    <mergeCell ref="B30:E30"/>
    <mergeCell ref="G28:H28"/>
    <mergeCell ref="G29:H29"/>
    <mergeCell ref="G30:H30"/>
    <mergeCell ref="I16:J16"/>
    <mergeCell ref="A1:K1"/>
    <mergeCell ref="A3:K3"/>
    <mergeCell ref="I8:J8"/>
    <mergeCell ref="I9:J9"/>
    <mergeCell ref="I10:J10"/>
    <mergeCell ref="B8:G10"/>
    <mergeCell ref="B15:G15"/>
    <mergeCell ref="B16:G16"/>
    <mergeCell ref="I11:J11"/>
    <mergeCell ref="I12:J12"/>
    <mergeCell ref="I13:J13"/>
    <mergeCell ref="I14:J14"/>
    <mergeCell ref="I15:J15"/>
    <mergeCell ref="I17:J17"/>
    <mergeCell ref="I18:J18"/>
    <mergeCell ref="I23:J23"/>
    <mergeCell ref="I24:J24"/>
    <mergeCell ref="I19:J19"/>
    <mergeCell ref="I20:J20"/>
    <mergeCell ref="I21:J21"/>
    <mergeCell ref="I22:J22"/>
    <mergeCell ref="B17:G17"/>
    <mergeCell ref="B20:G20"/>
    <mergeCell ref="B11:G11"/>
    <mergeCell ref="B12:G12"/>
    <mergeCell ref="B13:G13"/>
    <mergeCell ref="B14:G14"/>
    <mergeCell ref="B18:G18"/>
    <mergeCell ref="B19:G19"/>
    <mergeCell ref="B21:G21"/>
    <mergeCell ref="B22:G22"/>
    <mergeCell ref="B29:E29"/>
    <mergeCell ref="I26:J26"/>
    <mergeCell ref="C27:G27"/>
    <mergeCell ref="B28:E28"/>
    <mergeCell ref="J28:K28"/>
    <mergeCell ref="I25:J25"/>
    <mergeCell ref="B23:G23"/>
    <mergeCell ref="B24:G24"/>
    <mergeCell ref="B25:G25"/>
    <mergeCell ref="B26:G26"/>
    <mergeCell ref="J29:K29"/>
  </mergeCells>
  <phoneticPr fontId="4" type="noConversion"/>
  <printOptions horizontalCentered="1"/>
  <pageMargins left="0.78740157480314965" right="0.78740157480314965" top="1.7716535433070868" bottom="0.98425196850393704" header="0" footer="0"/>
  <pageSetup paperSize="9" scale="9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G11" sqref="G11"/>
    </sheetView>
  </sheetViews>
  <sheetFormatPr baseColWidth="10" defaultRowHeight="12.75"/>
  <cols>
    <col min="2" max="2" width="4.375" customWidth="1"/>
    <col min="4" max="4" width="3.375" customWidth="1"/>
    <col min="6" max="6" width="4.25" customWidth="1"/>
    <col min="8" max="8" width="3.25" customWidth="1"/>
    <col min="9" max="9" width="12.375" customWidth="1"/>
    <col min="10" max="10" width="6.25" customWidth="1"/>
    <col min="11" max="11" width="13" customWidth="1"/>
    <col min="12" max="12" width="8.25" customWidth="1"/>
    <col min="13" max="13" width="12.5" customWidth="1"/>
  </cols>
  <sheetData>
    <row r="1" spans="1:13">
      <c r="A1" t="s">
        <v>27</v>
      </c>
      <c r="B1" t="s">
        <v>176</v>
      </c>
      <c r="C1" t="s">
        <v>4</v>
      </c>
      <c r="D1" t="s">
        <v>176</v>
      </c>
      <c r="E1" t="s">
        <v>28</v>
      </c>
      <c r="F1" t="s">
        <v>176</v>
      </c>
      <c r="G1" t="s">
        <v>40</v>
      </c>
      <c r="H1" t="s">
        <v>176</v>
      </c>
      <c r="I1" t="s">
        <v>151</v>
      </c>
      <c r="J1" t="s">
        <v>176</v>
      </c>
      <c r="K1" t="s">
        <v>152</v>
      </c>
      <c r="L1" t="s">
        <v>176</v>
      </c>
      <c r="M1" t="s">
        <v>153</v>
      </c>
    </row>
    <row r="2" spans="1:13">
      <c r="A2">
        <f>+'Anexo 6'!$B$6</f>
        <v>2015</v>
      </c>
      <c r="B2" t="s">
        <v>176</v>
      </c>
      <c r="C2">
        <v>2</v>
      </c>
      <c r="D2" t="s">
        <v>176</v>
      </c>
      <c r="E2" s="16" t="str">
        <f>+'Anexo 6'!$K$5</f>
        <v>010102</v>
      </c>
      <c r="F2" t="s">
        <v>176</v>
      </c>
      <c r="G2">
        <f>+'Anexo 6'!A11</f>
        <v>1</v>
      </c>
      <c r="H2" t="s">
        <v>176</v>
      </c>
      <c r="I2" s="18">
        <f>+'Anexo 6'!H11</f>
        <v>20665693.720000003</v>
      </c>
      <c r="J2" t="s">
        <v>176</v>
      </c>
      <c r="K2" s="18">
        <f>+'Anexo 6'!I11</f>
        <v>-4378512.1400000118</v>
      </c>
      <c r="L2" t="s">
        <v>176</v>
      </c>
      <c r="M2" s="18">
        <f>+'Anexo 6'!K11</f>
        <v>16287181.579999989</v>
      </c>
    </row>
    <row r="3" spans="1:13">
      <c r="A3">
        <f>+'Anexo 6'!$B$6</f>
        <v>2015</v>
      </c>
      <c r="B3" t="s">
        <v>176</v>
      </c>
      <c r="C3">
        <v>2</v>
      </c>
      <c r="D3" t="s">
        <v>176</v>
      </c>
      <c r="E3" s="16" t="str">
        <f>+'Anexo 6'!$K$5</f>
        <v>010102</v>
      </c>
      <c r="F3" t="s">
        <v>176</v>
      </c>
      <c r="G3">
        <f>+'Anexo 6'!A12</f>
        <v>2</v>
      </c>
      <c r="H3" t="s">
        <v>176</v>
      </c>
      <c r="I3" s="18">
        <f>+'Anexo 6'!H12</f>
        <v>20658272.280000001</v>
      </c>
      <c r="J3" t="s">
        <v>176</v>
      </c>
      <c r="K3" s="18">
        <f>+'Anexo 6'!I12</f>
        <v>-4379576.4100000113</v>
      </c>
      <c r="L3" t="s">
        <v>176</v>
      </c>
      <c r="M3" s="18">
        <f>+'Anexo 6'!K12</f>
        <v>16278695.86999999</v>
      </c>
    </row>
    <row r="4" spans="1:13">
      <c r="A4">
        <f>+'Anexo 6'!$B$6</f>
        <v>2015</v>
      </c>
      <c r="B4" t="s">
        <v>176</v>
      </c>
      <c r="C4">
        <v>2</v>
      </c>
      <c r="D4" t="s">
        <v>176</v>
      </c>
      <c r="E4" s="16" t="str">
        <f>+'Anexo 6'!$K$5</f>
        <v>010102</v>
      </c>
      <c r="F4" t="s">
        <v>176</v>
      </c>
      <c r="G4">
        <f>+'Anexo 6'!A13</f>
        <v>3</v>
      </c>
      <c r="H4" t="s">
        <v>176</v>
      </c>
      <c r="I4" s="18">
        <f>+'Anexo 6'!H13</f>
        <v>0</v>
      </c>
      <c r="J4" t="s">
        <v>176</v>
      </c>
      <c r="K4" s="18">
        <f>+'Anexo 6'!I13</f>
        <v>0</v>
      </c>
      <c r="L4" t="s">
        <v>176</v>
      </c>
      <c r="M4" s="18">
        <f>+'Anexo 6'!K13</f>
        <v>0</v>
      </c>
    </row>
    <row r="5" spans="1:13">
      <c r="A5">
        <f>+'Anexo 6'!$B$6</f>
        <v>2015</v>
      </c>
      <c r="B5" t="s">
        <v>176</v>
      </c>
      <c r="C5">
        <v>2</v>
      </c>
      <c r="D5" t="s">
        <v>176</v>
      </c>
      <c r="E5" s="16" t="str">
        <f>+'Anexo 6'!$K$5</f>
        <v>010102</v>
      </c>
      <c r="F5" t="s">
        <v>176</v>
      </c>
      <c r="G5">
        <f>+'Anexo 6'!A14</f>
        <v>4</v>
      </c>
      <c r="H5" t="s">
        <v>176</v>
      </c>
      <c r="I5" s="18">
        <f>+'Anexo 6'!H14</f>
        <v>0</v>
      </c>
      <c r="J5" t="s">
        <v>176</v>
      </c>
      <c r="K5" s="18">
        <f>+'Anexo 6'!I14</f>
        <v>0</v>
      </c>
      <c r="L5" t="s">
        <v>176</v>
      </c>
      <c r="M5" s="18">
        <f>+'Anexo 6'!K14</f>
        <v>0</v>
      </c>
    </row>
    <row r="6" spans="1:13">
      <c r="A6">
        <f>+'Anexo 6'!$B$6</f>
        <v>2015</v>
      </c>
      <c r="B6" t="s">
        <v>176</v>
      </c>
      <c r="C6">
        <v>2</v>
      </c>
      <c r="D6" t="s">
        <v>176</v>
      </c>
      <c r="E6" s="16" t="str">
        <f>+'Anexo 6'!$K$5</f>
        <v>010102</v>
      </c>
      <c r="F6" t="s">
        <v>176</v>
      </c>
      <c r="G6">
        <f>+'Anexo 6'!A15</f>
        <v>5</v>
      </c>
      <c r="H6" t="s">
        <v>176</v>
      </c>
      <c r="I6" s="18">
        <f>+'Anexo 6'!H15</f>
        <v>7421.44</v>
      </c>
      <c r="J6" t="s">
        <v>176</v>
      </c>
      <c r="K6" s="18">
        <f>+'Anexo 6'!I15</f>
        <v>1064.269999999553</v>
      </c>
      <c r="L6" t="s">
        <v>176</v>
      </c>
      <c r="M6" s="18">
        <f>+'Anexo 6'!K15</f>
        <v>8485.7099999995517</v>
      </c>
    </row>
    <row r="7" spans="1:13">
      <c r="A7">
        <f>+'Anexo 6'!$B$6</f>
        <v>2015</v>
      </c>
      <c r="B7" t="s">
        <v>176</v>
      </c>
      <c r="C7">
        <v>2</v>
      </c>
      <c r="D7" t="s">
        <v>176</v>
      </c>
      <c r="E7" s="16" t="str">
        <f>+'Anexo 6'!$K$5</f>
        <v>010102</v>
      </c>
      <c r="F7" t="s">
        <v>176</v>
      </c>
      <c r="G7">
        <f>+'Anexo 6'!A16</f>
        <v>6</v>
      </c>
      <c r="H7" t="s">
        <v>176</v>
      </c>
      <c r="I7" s="18">
        <f>+'Anexo 6'!H16</f>
        <v>0</v>
      </c>
      <c r="J7" t="s">
        <v>176</v>
      </c>
      <c r="K7" s="18">
        <f>+'Anexo 6'!I16</f>
        <v>0</v>
      </c>
      <c r="L7" t="s">
        <v>176</v>
      </c>
      <c r="M7" s="18">
        <f>+'Anexo 6'!K16</f>
        <v>0</v>
      </c>
    </row>
    <row r="8" spans="1:13">
      <c r="A8">
        <f>+'Anexo 6'!$B$6</f>
        <v>2015</v>
      </c>
      <c r="B8" t="s">
        <v>176</v>
      </c>
      <c r="C8">
        <v>2</v>
      </c>
      <c r="D8" t="s">
        <v>176</v>
      </c>
      <c r="E8" s="16" t="str">
        <f>+'Anexo 6'!$K$5</f>
        <v>010102</v>
      </c>
      <c r="F8" t="s">
        <v>176</v>
      </c>
      <c r="G8">
        <f>+'Anexo 6'!A17</f>
        <v>9</v>
      </c>
      <c r="H8" t="s">
        <v>176</v>
      </c>
      <c r="I8" s="18">
        <f>+'Anexo 6'!H17</f>
        <v>0</v>
      </c>
      <c r="J8" t="s">
        <v>176</v>
      </c>
      <c r="K8" s="18">
        <f>+'Anexo 6'!I17</f>
        <v>0</v>
      </c>
      <c r="L8" t="s">
        <v>176</v>
      </c>
      <c r="M8" s="18">
        <f>+'Anexo 6'!K17</f>
        <v>0</v>
      </c>
    </row>
    <row r="9" spans="1:13">
      <c r="A9">
        <f>+'Anexo 6'!$B$6</f>
        <v>2015</v>
      </c>
      <c r="B9" t="s">
        <v>176</v>
      </c>
      <c r="C9">
        <v>2</v>
      </c>
      <c r="D9" t="s">
        <v>176</v>
      </c>
      <c r="E9" s="16" t="str">
        <f>+'Anexo 6'!$K$5</f>
        <v>010102</v>
      </c>
      <c r="F9" t="s">
        <v>176</v>
      </c>
      <c r="G9">
        <f>+'Anexo 6'!A18</f>
        <v>10</v>
      </c>
      <c r="H9" t="s">
        <v>176</v>
      </c>
      <c r="I9" s="18">
        <f>+'Anexo 6'!H18</f>
        <v>0</v>
      </c>
      <c r="J9" t="s">
        <v>176</v>
      </c>
      <c r="K9" s="18">
        <f>+'Anexo 6'!I18</f>
        <v>0</v>
      </c>
      <c r="L9" t="s">
        <v>176</v>
      </c>
      <c r="M9" s="18">
        <f>+'Anexo 6'!K18</f>
        <v>0</v>
      </c>
    </row>
    <row r="10" spans="1:13">
      <c r="A10">
        <f>+'Anexo 6'!$B$6</f>
        <v>2015</v>
      </c>
      <c r="B10" t="s">
        <v>176</v>
      </c>
      <c r="C10">
        <v>2</v>
      </c>
      <c r="D10" t="s">
        <v>176</v>
      </c>
      <c r="E10" s="16" t="str">
        <f>+'Anexo 6'!$K$5</f>
        <v>010102</v>
      </c>
      <c r="F10" t="s">
        <v>176</v>
      </c>
      <c r="G10">
        <f>+'Anexo 6'!A19</f>
        <v>11</v>
      </c>
      <c r="H10" t="s">
        <v>176</v>
      </c>
      <c r="I10" s="18">
        <f>+'Anexo 6'!H19</f>
        <v>0</v>
      </c>
      <c r="J10" t="s">
        <v>176</v>
      </c>
      <c r="K10" s="18">
        <f>+'Anexo 6'!I19</f>
        <v>0</v>
      </c>
      <c r="L10" t="s">
        <v>176</v>
      </c>
      <c r="M10" s="18">
        <f>+'Anexo 6'!K19</f>
        <v>0</v>
      </c>
    </row>
    <row r="11" spans="1:13">
      <c r="A11">
        <f>+'Anexo 6'!$B$6</f>
        <v>2015</v>
      </c>
      <c r="B11" t="s">
        <v>176</v>
      </c>
      <c r="C11">
        <v>2</v>
      </c>
      <c r="D11" t="s">
        <v>176</v>
      </c>
      <c r="E11" s="16" t="str">
        <f>+'Anexo 6'!$K$5</f>
        <v>010102</v>
      </c>
      <c r="F11" t="s">
        <v>176</v>
      </c>
      <c r="G11">
        <f>+'Anexo 6'!A20</f>
        <v>12</v>
      </c>
      <c r="H11" t="s">
        <v>176</v>
      </c>
      <c r="I11" s="18">
        <f>+'Anexo 6'!H20</f>
        <v>0</v>
      </c>
      <c r="J11" t="s">
        <v>176</v>
      </c>
      <c r="K11" s="18">
        <f>+'Anexo 6'!I20</f>
        <v>0</v>
      </c>
      <c r="L11" t="s">
        <v>176</v>
      </c>
      <c r="M11" s="18">
        <f>+'Anexo 6'!K20</f>
        <v>0</v>
      </c>
    </row>
    <row r="12" spans="1:13">
      <c r="A12">
        <f>+'Anexo 6'!$B$6</f>
        <v>2015</v>
      </c>
      <c r="B12" t="s">
        <v>176</v>
      </c>
      <c r="C12">
        <v>2</v>
      </c>
      <c r="D12" t="s">
        <v>176</v>
      </c>
      <c r="E12" s="16" t="str">
        <f>+'Anexo 6'!$K$5</f>
        <v>010102</v>
      </c>
      <c r="F12" t="s">
        <v>176</v>
      </c>
      <c r="G12">
        <f>+'Anexo 6'!A21</f>
        <v>13</v>
      </c>
      <c r="H12" t="s">
        <v>176</v>
      </c>
      <c r="I12" s="18">
        <f>+'Anexo 6'!H21</f>
        <v>0</v>
      </c>
      <c r="J12" t="s">
        <v>176</v>
      </c>
      <c r="K12" s="18">
        <f>+'Anexo 6'!I21</f>
        <v>0</v>
      </c>
      <c r="L12" t="s">
        <v>176</v>
      </c>
      <c r="M12" s="18">
        <f>+'Anexo 6'!K21</f>
        <v>0</v>
      </c>
    </row>
    <row r="13" spans="1:13">
      <c r="A13">
        <f>+'Anexo 6'!$B$6</f>
        <v>2015</v>
      </c>
      <c r="B13" t="s">
        <v>176</v>
      </c>
      <c r="C13">
        <v>2</v>
      </c>
      <c r="D13" t="s">
        <v>176</v>
      </c>
      <c r="E13" s="16" t="str">
        <f>+'Anexo 6'!$K$5</f>
        <v>010102</v>
      </c>
      <c r="F13" t="s">
        <v>176</v>
      </c>
      <c r="G13">
        <f>+'Anexo 6'!A22</f>
        <v>16</v>
      </c>
      <c r="H13" t="s">
        <v>176</v>
      </c>
      <c r="I13" s="18">
        <f>+'Anexo 6'!H22</f>
        <v>0</v>
      </c>
      <c r="J13" t="s">
        <v>176</v>
      </c>
      <c r="K13" s="18">
        <f>+'Anexo 6'!I22</f>
        <v>0</v>
      </c>
      <c r="L13" t="s">
        <v>176</v>
      </c>
      <c r="M13" s="18">
        <f>+'Anexo 6'!K22</f>
        <v>0</v>
      </c>
    </row>
    <row r="14" spans="1:13">
      <c r="A14">
        <f>+'Anexo 6'!$B$6</f>
        <v>2015</v>
      </c>
      <c r="B14" t="s">
        <v>176</v>
      </c>
      <c r="C14">
        <v>2</v>
      </c>
      <c r="D14" t="s">
        <v>176</v>
      </c>
      <c r="E14" s="16" t="str">
        <f>+'Anexo 6'!$K$5</f>
        <v>010102</v>
      </c>
      <c r="F14" t="s">
        <v>176</v>
      </c>
      <c r="G14">
        <f>+'Anexo 6'!A23</f>
        <v>17</v>
      </c>
      <c r="H14" t="s">
        <v>176</v>
      </c>
      <c r="I14" s="18">
        <f>+'Anexo 6'!H23</f>
        <v>0</v>
      </c>
      <c r="J14" t="s">
        <v>176</v>
      </c>
      <c r="K14" s="18">
        <f>+'Anexo 6'!I23</f>
        <v>0</v>
      </c>
      <c r="L14" t="s">
        <v>176</v>
      </c>
      <c r="M14" s="18">
        <f>+'Anexo 6'!K23</f>
        <v>0</v>
      </c>
    </row>
    <row r="15" spans="1:13">
      <c r="A15">
        <f>+'Anexo 6'!$B$6</f>
        <v>2015</v>
      </c>
      <c r="B15" t="s">
        <v>176</v>
      </c>
      <c r="C15">
        <v>2</v>
      </c>
      <c r="D15" t="s">
        <v>176</v>
      </c>
      <c r="E15" s="16" t="str">
        <f>+'Anexo 6'!$K$5</f>
        <v>010102</v>
      </c>
      <c r="F15" t="s">
        <v>176</v>
      </c>
      <c r="G15">
        <f>+'Anexo 6'!A24</f>
        <v>18</v>
      </c>
      <c r="H15" t="s">
        <v>176</v>
      </c>
      <c r="I15" s="18">
        <f>+'Anexo 6'!H24</f>
        <v>0</v>
      </c>
      <c r="J15" t="s">
        <v>176</v>
      </c>
      <c r="K15" s="18">
        <f>+'Anexo 6'!I24</f>
        <v>0</v>
      </c>
      <c r="L15" t="s">
        <v>176</v>
      </c>
      <c r="M15" s="18">
        <f>+'Anexo 6'!K24</f>
        <v>0</v>
      </c>
    </row>
    <row r="16" spans="1:13">
      <c r="E16" s="16"/>
      <c r="F16" s="16"/>
      <c r="I16" s="18"/>
      <c r="J16" s="18"/>
      <c r="K16" s="18"/>
      <c r="L16" s="18"/>
      <c r="M16" s="18"/>
    </row>
  </sheetData>
  <phoneticPr fontId="4" type="noConversion"/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6"/>
  <sheetViews>
    <sheetView tabSelected="1" workbookViewId="0">
      <selection activeCell="D1" sqref="D1"/>
    </sheetView>
  </sheetViews>
  <sheetFormatPr baseColWidth="10" defaultRowHeight="12.75"/>
  <cols>
    <col min="2" max="2" width="4.75" customWidth="1"/>
    <col min="3" max="3" width="12.75" customWidth="1"/>
    <col min="4" max="4" width="7.125" customWidth="1"/>
    <col min="6" max="6" width="5.125" customWidth="1"/>
    <col min="7" max="7" width="12.75" customWidth="1"/>
    <col min="8" max="8" width="5.75" customWidth="1"/>
    <col min="9" max="9" width="12.875" customWidth="1"/>
    <col min="10" max="10" width="8.25" customWidth="1"/>
    <col min="11" max="11" width="15.875" customWidth="1"/>
    <col min="12" max="12" width="8.5" customWidth="1"/>
    <col min="13" max="13" width="13.125" customWidth="1"/>
    <col min="14" max="14" width="6.625" customWidth="1"/>
    <col min="15" max="15" width="13.375" customWidth="1"/>
  </cols>
  <sheetData>
    <row r="1" spans="1:15">
      <c r="A1" t="s">
        <v>27</v>
      </c>
      <c r="B1" t="s">
        <v>176</v>
      </c>
      <c r="C1" t="s">
        <v>28</v>
      </c>
      <c r="D1" t="s">
        <v>176</v>
      </c>
      <c r="E1" s="269" t="s">
        <v>40</v>
      </c>
      <c r="F1" t="s">
        <v>176</v>
      </c>
      <c r="G1" s="269" t="s">
        <v>123</v>
      </c>
      <c r="H1" t="s">
        <v>176</v>
      </c>
      <c r="I1" s="269" t="s">
        <v>124</v>
      </c>
      <c r="J1" t="s">
        <v>176</v>
      </c>
      <c r="K1" s="269" t="s">
        <v>125</v>
      </c>
      <c r="L1" t="s">
        <v>176</v>
      </c>
      <c r="M1" s="269" t="s">
        <v>126</v>
      </c>
      <c r="N1" t="s">
        <v>176</v>
      </c>
      <c r="O1" s="269" t="s">
        <v>127</v>
      </c>
    </row>
    <row r="2" spans="1:15">
      <c r="A2">
        <f>+'Anexo I Programacion Financiera'!$B$6</f>
        <v>2015</v>
      </c>
      <c r="B2" t="s">
        <v>176</v>
      </c>
      <c r="C2" s="17" t="str">
        <f>+'Anexo I Programacion Financiera'!$K$5</f>
        <v>010102</v>
      </c>
      <c r="D2" t="s">
        <v>176</v>
      </c>
      <c r="E2">
        <f>+'Anexo I Programacion Financiera'!B13</f>
        <v>1</v>
      </c>
      <c r="F2" t="s">
        <v>176</v>
      </c>
      <c r="G2" s="18">
        <f>+'Anexo I Programacion Financiera'!H13</f>
        <v>0</v>
      </c>
      <c r="H2" t="s">
        <v>176</v>
      </c>
      <c r="I2" s="18">
        <f>+'Anexo I Programacion Financiera'!I13</f>
        <v>0</v>
      </c>
      <c r="J2" t="s">
        <v>176</v>
      </c>
      <c r="K2" s="18">
        <f>+'Anexo I Programacion Financiera'!J13</f>
        <v>0</v>
      </c>
      <c r="L2" t="s">
        <v>176</v>
      </c>
      <c r="M2" s="18">
        <f>+'Anexo I Programacion Financiera'!K13</f>
        <v>0</v>
      </c>
      <c r="N2" t="s">
        <v>176</v>
      </c>
      <c r="O2" s="18">
        <f>+'Anexo I Programacion Financiera'!L13</f>
        <v>0</v>
      </c>
    </row>
    <row r="3" spans="1:15">
      <c r="A3">
        <f>+'Anexo I Programacion Financiera'!$B$6</f>
        <v>2015</v>
      </c>
      <c r="B3" t="s">
        <v>176</v>
      </c>
      <c r="C3" s="17" t="str">
        <f>+'Anexo I Programacion Financiera'!$K$5</f>
        <v>010102</v>
      </c>
      <c r="D3" t="s">
        <v>176</v>
      </c>
      <c r="E3">
        <f>+'Anexo I Programacion Financiera'!B14</f>
        <v>2</v>
      </c>
      <c r="F3" t="s">
        <v>176</v>
      </c>
      <c r="G3" s="18">
        <f>+'Anexo I Programacion Financiera'!H14</f>
        <v>57336569.590000004</v>
      </c>
      <c r="H3" t="s">
        <v>176</v>
      </c>
      <c r="I3" s="18">
        <f>+'Anexo I Programacion Financiera'!I14</f>
        <v>82288778.530000001</v>
      </c>
      <c r="J3" t="s">
        <v>176</v>
      </c>
      <c r="K3" s="18">
        <f>+'Anexo I Programacion Financiera'!J14</f>
        <v>41887912.75</v>
      </c>
      <c r="L3" t="s">
        <v>176</v>
      </c>
      <c r="M3" s="18">
        <f>+'Anexo I Programacion Financiera'!K14</f>
        <v>41887912.75</v>
      </c>
      <c r="N3" t="s">
        <v>176</v>
      </c>
      <c r="O3" s="18">
        <f>+'Anexo I Programacion Financiera'!L14</f>
        <v>223401173.62</v>
      </c>
    </row>
    <row r="4" spans="1:15">
      <c r="A4">
        <f>+'Anexo I Programacion Financiera'!$B$6</f>
        <v>2015</v>
      </c>
      <c r="B4" t="s">
        <v>176</v>
      </c>
      <c r="C4" s="17" t="str">
        <f>+'Anexo I Programacion Financiera'!$K$5</f>
        <v>010102</v>
      </c>
      <c r="D4" t="s">
        <v>176</v>
      </c>
      <c r="E4">
        <f>+'Anexo I Programacion Financiera'!B15</f>
        <v>3</v>
      </c>
      <c r="F4" t="s">
        <v>176</v>
      </c>
      <c r="G4" s="18">
        <f>+'Anexo I Programacion Financiera'!H15</f>
        <v>-57336569.590000004</v>
      </c>
      <c r="H4" t="s">
        <v>176</v>
      </c>
      <c r="I4" s="18">
        <f>+'Anexo I Programacion Financiera'!I15</f>
        <v>-82288778.530000001</v>
      </c>
      <c r="J4" t="s">
        <v>176</v>
      </c>
      <c r="K4" s="18">
        <f>+'Anexo I Programacion Financiera'!J15</f>
        <v>-41887912.75</v>
      </c>
      <c r="L4" t="s">
        <v>176</v>
      </c>
      <c r="M4" s="18">
        <f>+'Anexo I Programacion Financiera'!K15</f>
        <v>-41887912.75</v>
      </c>
      <c r="N4" t="s">
        <v>176</v>
      </c>
      <c r="O4" s="18">
        <f>+'Anexo I Programacion Financiera'!L15</f>
        <v>-223401173.62</v>
      </c>
    </row>
    <row r="5" spans="1:15">
      <c r="A5">
        <f>+'Anexo I Programacion Financiera'!$B$6</f>
        <v>2015</v>
      </c>
      <c r="B5" t="s">
        <v>176</v>
      </c>
      <c r="C5" s="17" t="str">
        <f>+'Anexo I Programacion Financiera'!$K$5</f>
        <v>010102</v>
      </c>
      <c r="D5" t="s">
        <v>176</v>
      </c>
      <c r="E5">
        <f>+'Anexo I Programacion Financiera'!B16</f>
        <v>4</v>
      </c>
      <c r="F5" t="s">
        <v>176</v>
      </c>
      <c r="G5" s="18">
        <f>+'Anexo I Programacion Financiera'!H16</f>
        <v>0</v>
      </c>
      <c r="H5" t="s">
        <v>176</v>
      </c>
      <c r="I5" s="18">
        <f>+'Anexo I Programacion Financiera'!I16</f>
        <v>0</v>
      </c>
      <c r="J5" t="s">
        <v>176</v>
      </c>
      <c r="K5" s="18">
        <f>+'Anexo I Programacion Financiera'!J16</f>
        <v>0</v>
      </c>
      <c r="L5" t="s">
        <v>176</v>
      </c>
      <c r="M5" s="18">
        <f>+'Anexo I Programacion Financiera'!K16</f>
        <v>0</v>
      </c>
      <c r="N5" t="s">
        <v>176</v>
      </c>
      <c r="O5" s="18">
        <f>+'Anexo I Programacion Financiera'!L16</f>
        <v>0</v>
      </c>
    </row>
    <row r="6" spans="1:15">
      <c r="A6">
        <f>+'Anexo I Programacion Financiera'!$B$6</f>
        <v>2015</v>
      </c>
      <c r="B6" t="s">
        <v>176</v>
      </c>
      <c r="C6" s="17" t="str">
        <f>+'Anexo I Programacion Financiera'!$K$5</f>
        <v>010102</v>
      </c>
      <c r="D6" t="s">
        <v>176</v>
      </c>
      <c r="E6">
        <f>+'Anexo I Programacion Financiera'!B17</f>
        <v>5</v>
      </c>
      <c r="F6" t="s">
        <v>176</v>
      </c>
      <c r="G6" s="18">
        <f>+'Anexo I Programacion Financiera'!H17</f>
        <v>21870</v>
      </c>
      <c r="H6" t="s">
        <v>176</v>
      </c>
      <c r="I6" s="18">
        <f>+'Anexo I Programacion Financiera'!I17</f>
        <v>33546</v>
      </c>
      <c r="J6" t="s">
        <v>176</v>
      </c>
      <c r="K6" s="18">
        <f>+'Anexo I Programacion Financiera'!J17</f>
        <v>542292</v>
      </c>
      <c r="L6" t="s">
        <v>176</v>
      </c>
      <c r="M6" s="18">
        <f>+'Anexo I Programacion Financiera'!K17</f>
        <v>542292</v>
      </c>
      <c r="N6" t="s">
        <v>176</v>
      </c>
      <c r="O6" s="18">
        <f>+'Anexo I Programacion Financiera'!L17</f>
        <v>1140000</v>
      </c>
    </row>
    <row r="7" spans="1:15">
      <c r="A7">
        <f>+'Anexo I Programacion Financiera'!$B$6</f>
        <v>2015</v>
      </c>
      <c r="B7" t="s">
        <v>176</v>
      </c>
      <c r="C7" s="17" t="str">
        <f>+'Anexo I Programacion Financiera'!$K$5</f>
        <v>010102</v>
      </c>
      <c r="D7" t="s">
        <v>176</v>
      </c>
      <c r="E7">
        <f>+'Anexo I Programacion Financiera'!B18</f>
        <v>6</v>
      </c>
      <c r="F7" t="s">
        <v>176</v>
      </c>
      <c r="G7" s="18">
        <f>+'Anexo I Programacion Financiera'!H18</f>
        <v>-57358439.590000004</v>
      </c>
      <c r="H7" t="s">
        <v>176</v>
      </c>
      <c r="I7" s="18">
        <f>+'Anexo I Programacion Financiera'!I18</f>
        <v>-82322324.530000001</v>
      </c>
      <c r="J7" t="s">
        <v>176</v>
      </c>
      <c r="K7" s="18">
        <f>+'Anexo I Programacion Financiera'!J18</f>
        <v>-42430204.75</v>
      </c>
      <c r="L7" t="s">
        <v>176</v>
      </c>
      <c r="M7" s="18">
        <f>+'Anexo I Programacion Financiera'!K18</f>
        <v>-42430204.75</v>
      </c>
      <c r="N7" t="s">
        <v>176</v>
      </c>
      <c r="O7" s="18">
        <f>+'Anexo I Programacion Financiera'!L18</f>
        <v>-224541173.62</v>
      </c>
    </row>
    <row r="8" spans="1:15">
      <c r="A8">
        <f>+'Anexo I Programacion Financiera'!$B$6</f>
        <v>2015</v>
      </c>
      <c r="B8" t="s">
        <v>176</v>
      </c>
      <c r="C8" s="17" t="str">
        <f>+'Anexo I Programacion Financiera'!$K$5</f>
        <v>010102</v>
      </c>
      <c r="D8" t="s">
        <v>176</v>
      </c>
      <c r="E8">
        <f>+'Anexo I Programacion Financiera'!B19</f>
        <v>7</v>
      </c>
      <c r="F8" t="s">
        <v>176</v>
      </c>
      <c r="G8" s="18">
        <f>+'Anexo I Programacion Financiera'!H19</f>
        <v>0</v>
      </c>
      <c r="H8" t="s">
        <v>176</v>
      </c>
      <c r="I8" s="18">
        <f>+'Anexo I Programacion Financiera'!I19</f>
        <v>0</v>
      </c>
      <c r="J8" t="s">
        <v>176</v>
      </c>
      <c r="K8" s="18">
        <f>+'Anexo I Programacion Financiera'!J19</f>
        <v>0</v>
      </c>
      <c r="L8" t="s">
        <v>176</v>
      </c>
      <c r="M8" s="18">
        <f>+'Anexo I Programacion Financiera'!K19</f>
        <v>0</v>
      </c>
      <c r="N8" t="s">
        <v>176</v>
      </c>
      <c r="O8" s="18">
        <f>+'Anexo I Programacion Financiera'!L19</f>
        <v>0</v>
      </c>
    </row>
    <row r="9" spans="1:15">
      <c r="A9">
        <f>+'Anexo I Programacion Financiera'!$B$6</f>
        <v>2015</v>
      </c>
      <c r="B9" t="s">
        <v>176</v>
      </c>
      <c r="C9" s="17" t="str">
        <f>+'Anexo I Programacion Financiera'!$K$5</f>
        <v>010102</v>
      </c>
      <c r="D9" t="s">
        <v>176</v>
      </c>
      <c r="E9">
        <f>+'Anexo I Programacion Financiera'!B20</f>
        <v>8</v>
      </c>
      <c r="F9" t="s">
        <v>176</v>
      </c>
      <c r="G9" s="18">
        <f>+'Anexo I Programacion Financiera'!H20</f>
        <v>57358439.590000004</v>
      </c>
      <c r="H9" t="s">
        <v>176</v>
      </c>
      <c r="I9" s="18">
        <f>+'Anexo I Programacion Financiera'!I20</f>
        <v>82322324.530000001</v>
      </c>
      <c r="J9" t="s">
        <v>176</v>
      </c>
      <c r="K9" s="18">
        <f>+'Anexo I Programacion Financiera'!J20</f>
        <v>42430204.75</v>
      </c>
      <c r="L9" t="s">
        <v>176</v>
      </c>
      <c r="M9" s="18">
        <f>+'Anexo I Programacion Financiera'!K20</f>
        <v>42430204.75</v>
      </c>
      <c r="N9" t="s">
        <v>176</v>
      </c>
      <c r="O9" s="18">
        <f>+'Anexo I Programacion Financiera'!L20</f>
        <v>224541173.62</v>
      </c>
    </row>
    <row r="10" spans="1:15">
      <c r="A10">
        <f>+'Anexo I Programacion Financiera'!$B$6</f>
        <v>2015</v>
      </c>
      <c r="B10" t="s">
        <v>176</v>
      </c>
      <c r="C10" s="17" t="str">
        <f>+'Anexo I Programacion Financiera'!$K$5</f>
        <v>010102</v>
      </c>
      <c r="D10" t="s">
        <v>176</v>
      </c>
      <c r="E10">
        <f>+'Anexo I Programacion Financiera'!B21</f>
        <v>9</v>
      </c>
      <c r="F10" t="s">
        <v>176</v>
      </c>
      <c r="G10" s="18">
        <f>+'Anexo I Programacion Financiera'!H21</f>
        <v>0</v>
      </c>
      <c r="H10" t="s">
        <v>176</v>
      </c>
      <c r="I10" s="18">
        <f>+'Anexo I Programacion Financiera'!I21</f>
        <v>0</v>
      </c>
      <c r="J10" t="s">
        <v>176</v>
      </c>
      <c r="K10" s="18">
        <f>+'Anexo I Programacion Financiera'!J21</f>
        <v>0</v>
      </c>
      <c r="L10" t="s">
        <v>176</v>
      </c>
      <c r="M10" s="18">
        <f>+'Anexo I Programacion Financiera'!K21</f>
        <v>0</v>
      </c>
      <c r="N10" t="s">
        <v>176</v>
      </c>
      <c r="O10" s="18">
        <f>+'Anexo I Programacion Financiera'!L21</f>
        <v>0</v>
      </c>
    </row>
    <row r="11" spans="1:15">
      <c r="A11">
        <f>+'Anexo I Programacion Financiera'!$B$6</f>
        <v>2015</v>
      </c>
      <c r="B11" t="s">
        <v>176</v>
      </c>
      <c r="C11" s="17" t="str">
        <f>+'Anexo I Programacion Financiera'!$K$5</f>
        <v>010102</v>
      </c>
      <c r="D11" t="s">
        <v>176</v>
      </c>
      <c r="E11">
        <f>+'Anexo I Programacion Financiera'!B22</f>
        <v>10</v>
      </c>
      <c r="F11" t="s">
        <v>176</v>
      </c>
      <c r="G11" s="18">
        <f>+'Anexo I Programacion Financiera'!H22</f>
        <v>0</v>
      </c>
      <c r="H11" t="s">
        <v>176</v>
      </c>
      <c r="I11" s="18">
        <f>+'Anexo I Programacion Financiera'!I22</f>
        <v>0</v>
      </c>
      <c r="J11" t="s">
        <v>176</v>
      </c>
      <c r="K11" s="18">
        <f>+'Anexo I Programacion Financiera'!J22</f>
        <v>0</v>
      </c>
      <c r="L11" t="s">
        <v>176</v>
      </c>
      <c r="M11" s="18">
        <f>+'Anexo I Programacion Financiera'!K22</f>
        <v>0</v>
      </c>
      <c r="N11" t="s">
        <v>176</v>
      </c>
      <c r="O11" s="18">
        <f>+'Anexo I Programacion Financiera'!L22</f>
        <v>0</v>
      </c>
    </row>
    <row r="12" spans="1:15">
      <c r="A12">
        <f>+'Anexo I Programacion Financiera'!$B$6</f>
        <v>2015</v>
      </c>
      <c r="B12" t="s">
        <v>176</v>
      </c>
      <c r="C12" s="17" t="str">
        <f>+'Anexo I Programacion Financiera'!$K$5</f>
        <v>010102</v>
      </c>
      <c r="D12" t="s">
        <v>176</v>
      </c>
      <c r="E12">
        <f>+'Anexo I Programacion Financiera'!B23</f>
        <v>11</v>
      </c>
      <c r="F12" t="s">
        <v>176</v>
      </c>
      <c r="G12" s="18">
        <f>+'Anexo I Programacion Financiera'!H23</f>
        <v>-57358439.590000004</v>
      </c>
      <c r="H12" t="s">
        <v>176</v>
      </c>
      <c r="I12" s="18">
        <f>+'Anexo I Programacion Financiera'!I23</f>
        <v>-82322324.530000001</v>
      </c>
      <c r="J12" t="s">
        <v>176</v>
      </c>
      <c r="K12" s="18">
        <f>+'Anexo I Programacion Financiera'!J23</f>
        <v>-42430204.75</v>
      </c>
      <c r="L12" t="s">
        <v>176</v>
      </c>
      <c r="M12" s="18">
        <f>+'Anexo I Programacion Financiera'!K23</f>
        <v>-42430204.75</v>
      </c>
      <c r="N12" t="s">
        <v>176</v>
      </c>
      <c r="O12" s="18">
        <f>+'Anexo I Programacion Financiera'!L23</f>
        <v>-224541173.62</v>
      </c>
    </row>
    <row r="13" spans="1:15">
      <c r="A13">
        <f>+'Anexo I Programacion Financiera'!$B$6</f>
        <v>2015</v>
      </c>
      <c r="B13" t="s">
        <v>176</v>
      </c>
      <c r="C13" s="17" t="str">
        <f>+'Anexo I Programacion Financiera'!$K$5</f>
        <v>010102</v>
      </c>
      <c r="D13" t="s">
        <v>176</v>
      </c>
      <c r="E13">
        <f>+'Anexo I Programacion Financiera'!B24</f>
        <v>12</v>
      </c>
      <c r="F13" t="s">
        <v>176</v>
      </c>
      <c r="G13" s="18">
        <f>+'Anexo I Programacion Financiera'!H24</f>
        <v>0</v>
      </c>
      <c r="H13" t="s">
        <v>176</v>
      </c>
      <c r="I13" s="18">
        <f>+'Anexo I Programacion Financiera'!I24</f>
        <v>0</v>
      </c>
      <c r="J13" t="s">
        <v>176</v>
      </c>
      <c r="K13" s="18">
        <f>+'Anexo I Programacion Financiera'!J24</f>
        <v>0</v>
      </c>
      <c r="L13" t="s">
        <v>176</v>
      </c>
      <c r="M13" s="18">
        <f>+'Anexo I Programacion Financiera'!K24</f>
        <v>0</v>
      </c>
      <c r="N13" t="s">
        <v>176</v>
      </c>
      <c r="O13" s="18">
        <f>+'Anexo I Programacion Financiera'!L24</f>
        <v>0</v>
      </c>
    </row>
    <row r="14" spans="1:15">
      <c r="A14">
        <f>+'Anexo I Programacion Financiera'!$B$6</f>
        <v>2015</v>
      </c>
      <c r="B14" t="s">
        <v>176</v>
      </c>
      <c r="C14" s="17" t="str">
        <f>+'Anexo I Programacion Financiera'!$K$5</f>
        <v>010102</v>
      </c>
      <c r="D14" t="s">
        <v>176</v>
      </c>
      <c r="E14">
        <f>+'Anexo I Programacion Financiera'!B25</f>
        <v>13</v>
      </c>
      <c r="F14" t="s">
        <v>176</v>
      </c>
      <c r="G14" s="18">
        <f>+'Anexo I Programacion Financiera'!H25</f>
        <v>0</v>
      </c>
      <c r="H14" t="s">
        <v>176</v>
      </c>
      <c r="I14" s="18">
        <f>+'Anexo I Programacion Financiera'!I25</f>
        <v>0</v>
      </c>
      <c r="J14" t="s">
        <v>176</v>
      </c>
      <c r="K14" s="18">
        <f>+'Anexo I Programacion Financiera'!J25</f>
        <v>0</v>
      </c>
      <c r="L14" t="s">
        <v>176</v>
      </c>
      <c r="M14" s="18">
        <f>+'Anexo I Programacion Financiera'!K25</f>
        <v>0</v>
      </c>
      <c r="N14" t="s">
        <v>176</v>
      </c>
      <c r="O14" s="18">
        <f>+'Anexo I Programacion Financiera'!L25</f>
        <v>0</v>
      </c>
    </row>
    <row r="15" spans="1:15">
      <c r="A15">
        <f>+'Anexo I Programacion Financiera'!$B$6</f>
        <v>2015</v>
      </c>
      <c r="B15" t="s">
        <v>176</v>
      </c>
      <c r="C15" s="17" t="str">
        <f>+'Anexo I Programacion Financiera'!$K$5</f>
        <v>010102</v>
      </c>
      <c r="D15" t="s">
        <v>176</v>
      </c>
      <c r="E15">
        <f>+'Anexo I Programacion Financiera'!B26</f>
        <v>14</v>
      </c>
      <c r="F15" t="s">
        <v>176</v>
      </c>
      <c r="G15" s="18">
        <f>+'Anexo I Programacion Financiera'!H26</f>
        <v>0</v>
      </c>
      <c r="H15" t="s">
        <v>176</v>
      </c>
      <c r="I15" s="18">
        <f>+'Anexo I Programacion Financiera'!I26</f>
        <v>0</v>
      </c>
      <c r="J15" t="s">
        <v>176</v>
      </c>
      <c r="K15" s="18">
        <f>+'Anexo I Programacion Financiera'!J26</f>
        <v>0</v>
      </c>
      <c r="L15" t="s">
        <v>176</v>
      </c>
      <c r="M15" s="18">
        <f>+'Anexo I Programacion Financiera'!K26</f>
        <v>0</v>
      </c>
      <c r="N15" t="s">
        <v>176</v>
      </c>
      <c r="O15" s="18">
        <f>+'Anexo I Programacion Financiera'!L26</f>
        <v>0</v>
      </c>
    </row>
    <row r="16" spans="1:15">
      <c r="A16">
        <f>+'Anexo I Programacion Financiera'!$B$6</f>
        <v>2015</v>
      </c>
      <c r="B16" t="s">
        <v>176</v>
      </c>
      <c r="C16" s="17" t="str">
        <f>+'Anexo I Programacion Financiera'!$K$5</f>
        <v>010102</v>
      </c>
      <c r="D16" t="s">
        <v>176</v>
      </c>
      <c r="E16">
        <f>+'Anexo I Programacion Financiera'!B27</f>
        <v>15</v>
      </c>
      <c r="F16" t="s">
        <v>176</v>
      </c>
      <c r="G16" s="18">
        <f>+'Anexo I Programacion Financiera'!H27</f>
        <v>-57358439.590000004</v>
      </c>
      <c r="H16" t="s">
        <v>176</v>
      </c>
      <c r="I16" s="18">
        <f>+'Anexo I Programacion Financiera'!I27</f>
        <v>-82322324.530000001</v>
      </c>
      <c r="J16" t="s">
        <v>176</v>
      </c>
      <c r="K16" s="18">
        <f>+'Anexo I Programacion Financiera'!J27</f>
        <v>-42430204.75</v>
      </c>
      <c r="L16" t="s">
        <v>176</v>
      </c>
      <c r="M16" s="18">
        <f>+'Anexo I Programacion Financiera'!K27</f>
        <v>-42430204.75</v>
      </c>
      <c r="N16" t="s">
        <v>176</v>
      </c>
      <c r="O16" s="18">
        <f>+'Anexo I Programacion Financiera'!L27</f>
        <v>-224541173.62</v>
      </c>
    </row>
  </sheetData>
  <phoneticPr fontId="4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11"/>
  <sheetViews>
    <sheetView zoomScale="75" zoomScaleNormal="75" workbookViewId="0">
      <selection activeCell="L16" sqref="L16"/>
    </sheetView>
  </sheetViews>
  <sheetFormatPr baseColWidth="10" defaultRowHeight="12.75"/>
  <cols>
    <col min="1" max="1" width="17" style="214" customWidth="1"/>
    <col min="2" max="2" width="11.5" style="215" customWidth="1"/>
    <col min="3" max="4" width="10.75" style="215" customWidth="1"/>
    <col min="5" max="6" width="3.125" style="215" customWidth="1"/>
    <col min="7" max="7" width="2.875" style="215" customWidth="1"/>
    <col min="8" max="8" width="3.125" style="215" customWidth="1"/>
    <col min="9" max="9" width="12.75" style="215" customWidth="1"/>
    <col min="10" max="10" width="12.25" style="215" customWidth="1"/>
    <col min="11" max="13" width="11.125" style="215" customWidth="1"/>
    <col min="14" max="14" width="12" style="215" bestFit="1" customWidth="1"/>
    <col min="15" max="15" width="11.125" style="215" bestFit="1" customWidth="1"/>
    <col min="16" max="16384" width="11" style="214"/>
  </cols>
  <sheetData>
    <row r="1" spans="1:15" ht="15">
      <c r="A1" s="291" t="s">
        <v>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</row>
    <row r="3" spans="1:15">
      <c r="A3" s="165" t="s">
        <v>1</v>
      </c>
    </row>
    <row r="5" spans="1:15">
      <c r="A5" s="214" t="s">
        <v>158</v>
      </c>
      <c r="L5" s="180" t="s">
        <v>2</v>
      </c>
      <c r="M5" s="166" t="s">
        <v>156</v>
      </c>
    </row>
    <row r="7" spans="1:15">
      <c r="A7" s="214" t="s">
        <v>3</v>
      </c>
      <c r="B7" s="167">
        <v>2015</v>
      </c>
      <c r="D7" s="215" t="s">
        <v>4</v>
      </c>
      <c r="E7" s="168"/>
      <c r="F7" s="168" t="s">
        <v>67</v>
      </c>
      <c r="G7" s="168"/>
      <c r="H7" s="168"/>
    </row>
    <row r="8" spans="1:15" ht="13.5" thickBot="1"/>
    <row r="9" spans="1:15" s="169" customFormat="1" ht="10.5">
      <c r="A9" s="293" t="s">
        <v>5</v>
      </c>
      <c r="B9" s="296" t="s">
        <v>6</v>
      </c>
      <c r="C9" s="283" t="s">
        <v>7</v>
      </c>
      <c r="D9" s="283"/>
      <c r="E9" s="283" t="s">
        <v>8</v>
      </c>
      <c r="F9" s="283"/>
      <c r="G9" s="283"/>
      <c r="H9" s="283"/>
      <c r="I9" s="202" t="s">
        <v>9</v>
      </c>
      <c r="J9" s="296" t="s">
        <v>10</v>
      </c>
      <c r="K9" s="202" t="s">
        <v>11</v>
      </c>
      <c r="L9" s="296" t="s">
        <v>12</v>
      </c>
      <c r="M9" s="202" t="s">
        <v>13</v>
      </c>
      <c r="N9" s="202" t="s">
        <v>14</v>
      </c>
      <c r="O9" s="216" t="s">
        <v>15</v>
      </c>
    </row>
    <row r="10" spans="1:15" s="169" customFormat="1" ht="10.5">
      <c r="A10" s="294"/>
      <c r="B10" s="297"/>
      <c r="C10" s="284" t="s">
        <v>16</v>
      </c>
      <c r="D10" s="284"/>
      <c r="E10" s="284" t="s">
        <v>17</v>
      </c>
      <c r="F10" s="284"/>
      <c r="G10" s="284"/>
      <c r="H10" s="284"/>
      <c r="I10" s="203" t="s">
        <v>18</v>
      </c>
      <c r="J10" s="297"/>
      <c r="K10" s="203" t="s">
        <v>19</v>
      </c>
      <c r="L10" s="297"/>
      <c r="M10" s="203" t="s">
        <v>20</v>
      </c>
      <c r="N10" s="203" t="s">
        <v>21</v>
      </c>
      <c r="O10" s="217" t="s">
        <v>22</v>
      </c>
    </row>
    <row r="11" spans="1:15" s="169" customFormat="1" ht="11.25" thickBot="1">
      <c r="A11" s="295"/>
      <c r="B11" s="298"/>
      <c r="C11" s="218" t="s">
        <v>23</v>
      </c>
      <c r="D11" s="218" t="s">
        <v>24</v>
      </c>
      <c r="E11" s="279" t="s">
        <v>25</v>
      </c>
      <c r="F11" s="279"/>
      <c r="G11" s="279"/>
      <c r="H11" s="279"/>
      <c r="I11" s="219"/>
      <c r="J11" s="298"/>
      <c r="K11" s="219"/>
      <c r="L11" s="298"/>
      <c r="M11" s="219"/>
      <c r="N11" s="219"/>
      <c r="O11" s="220"/>
    </row>
    <row r="12" spans="1:15" s="169" customFormat="1" ht="12.75" customHeight="1">
      <c r="A12" s="170" t="s">
        <v>118</v>
      </c>
      <c r="B12" s="221">
        <v>186467773.84999999</v>
      </c>
      <c r="C12" s="221">
        <v>0</v>
      </c>
      <c r="D12" s="222">
        <v>0</v>
      </c>
      <c r="E12" s="280">
        <f>+B12+C12-D12</f>
        <v>186467773.84999999</v>
      </c>
      <c r="F12" s="280"/>
      <c r="G12" s="280"/>
      <c r="H12" s="280"/>
      <c r="I12" s="223">
        <v>118299720.23</v>
      </c>
      <c r="J12" s="223">
        <v>118299720.23</v>
      </c>
      <c r="K12" s="223">
        <v>118299720.23</v>
      </c>
      <c r="L12" s="221">
        <v>102021024.36</v>
      </c>
      <c r="M12" s="221">
        <f t="shared" ref="M12:M18" si="0">+J12-K12</f>
        <v>0</v>
      </c>
      <c r="N12" s="221">
        <f t="shared" ref="N12:N18" si="1">+E12-I12</f>
        <v>68168053.61999999</v>
      </c>
      <c r="O12" s="224">
        <f>+J12-L12</f>
        <v>16278695.870000005</v>
      </c>
    </row>
    <row r="13" spans="1:15" s="169" customFormat="1" ht="10.5">
      <c r="A13" s="170" t="s">
        <v>117</v>
      </c>
      <c r="B13" s="221">
        <v>2660000</v>
      </c>
      <c r="C13" s="221">
        <v>0</v>
      </c>
      <c r="D13" s="222">
        <v>0</v>
      </c>
      <c r="E13" s="280">
        <f t="shared" ref="E13:E19" si="2">+B13+C13-D13</f>
        <v>2660000</v>
      </c>
      <c r="F13" s="280"/>
      <c r="G13" s="280"/>
      <c r="H13" s="280"/>
      <c r="I13" s="223">
        <v>1063933.6499999999</v>
      </c>
      <c r="J13" s="223">
        <v>1063933.6499999999</v>
      </c>
      <c r="K13" s="223">
        <v>1063933.6499999999</v>
      </c>
      <c r="L13" s="221">
        <v>1063933.6499999999</v>
      </c>
      <c r="M13" s="221">
        <f t="shared" si="0"/>
        <v>0</v>
      </c>
      <c r="N13" s="221">
        <f t="shared" si="1"/>
        <v>1596066.35</v>
      </c>
      <c r="O13" s="224">
        <f t="shared" ref="O13:O19" si="3">+J13-L13</f>
        <v>0</v>
      </c>
    </row>
    <row r="14" spans="1:15" s="169" customFormat="1" ht="10.5">
      <c r="A14" s="170" t="s">
        <v>119</v>
      </c>
      <c r="B14" s="221">
        <v>34250899.759999998</v>
      </c>
      <c r="C14" s="221">
        <v>0</v>
      </c>
      <c r="D14" s="222">
        <v>0</v>
      </c>
      <c r="E14" s="280">
        <f t="shared" si="2"/>
        <v>34250899.759999998</v>
      </c>
      <c r="F14" s="280"/>
      <c r="G14" s="280"/>
      <c r="H14" s="280"/>
      <c r="I14" s="223">
        <v>20284265.030000001</v>
      </c>
      <c r="J14" s="223">
        <v>20261694.239999998</v>
      </c>
      <c r="K14" s="223">
        <v>20261694.239999998</v>
      </c>
      <c r="L14" s="221">
        <v>20253208.530000001</v>
      </c>
      <c r="M14" s="221">
        <f t="shared" si="0"/>
        <v>0</v>
      </c>
      <c r="N14" s="221">
        <f t="shared" si="1"/>
        <v>13966634.729999997</v>
      </c>
      <c r="O14" s="224">
        <f t="shared" si="3"/>
        <v>8485.7099999971688</v>
      </c>
    </row>
    <row r="15" spans="1:15" s="169" customFormat="1" ht="10.5">
      <c r="A15" s="170" t="s">
        <v>120</v>
      </c>
      <c r="B15" s="221">
        <v>1140000</v>
      </c>
      <c r="C15" s="221">
        <v>0</v>
      </c>
      <c r="D15" s="222">
        <v>0</v>
      </c>
      <c r="E15" s="280">
        <f t="shared" si="2"/>
        <v>1140000</v>
      </c>
      <c r="F15" s="280"/>
      <c r="G15" s="280"/>
      <c r="H15" s="280"/>
      <c r="I15" s="223">
        <v>55416</v>
      </c>
      <c r="J15" s="223">
        <v>55416</v>
      </c>
      <c r="K15" s="223">
        <v>55416</v>
      </c>
      <c r="L15" s="221">
        <v>55416</v>
      </c>
      <c r="M15" s="221">
        <f t="shared" si="0"/>
        <v>0</v>
      </c>
      <c r="N15" s="221">
        <f t="shared" si="1"/>
        <v>1084584</v>
      </c>
      <c r="O15" s="224">
        <f t="shared" si="3"/>
        <v>0</v>
      </c>
    </row>
    <row r="16" spans="1:15" s="169" customFormat="1" ht="10.5">
      <c r="A16" s="170" t="s">
        <v>164</v>
      </c>
      <c r="B16" s="221">
        <v>0</v>
      </c>
      <c r="C16" s="221">
        <v>0</v>
      </c>
      <c r="D16" s="222">
        <v>0</v>
      </c>
      <c r="E16" s="280">
        <f t="shared" si="2"/>
        <v>0</v>
      </c>
      <c r="F16" s="280"/>
      <c r="G16" s="280"/>
      <c r="H16" s="280"/>
      <c r="I16" s="223">
        <v>0</v>
      </c>
      <c r="J16" s="223">
        <v>0</v>
      </c>
      <c r="K16" s="223">
        <v>0</v>
      </c>
      <c r="L16" s="221">
        <v>0</v>
      </c>
      <c r="M16" s="221">
        <f t="shared" si="0"/>
        <v>0</v>
      </c>
      <c r="N16" s="221">
        <f t="shared" si="1"/>
        <v>0</v>
      </c>
      <c r="O16" s="224">
        <f t="shared" si="3"/>
        <v>0</v>
      </c>
    </row>
    <row r="17" spans="1:16" s="169" customFormat="1" ht="10.5">
      <c r="A17" s="170" t="s">
        <v>159</v>
      </c>
      <c r="B17" s="221">
        <v>22500</v>
      </c>
      <c r="C17" s="221">
        <v>0</v>
      </c>
      <c r="D17" s="222">
        <v>0</v>
      </c>
      <c r="E17" s="280">
        <f t="shared" si="2"/>
        <v>22500</v>
      </c>
      <c r="F17" s="280"/>
      <c r="G17" s="280"/>
      <c r="H17" s="280"/>
      <c r="I17" s="223">
        <v>0</v>
      </c>
      <c r="J17" s="223">
        <v>0</v>
      </c>
      <c r="K17" s="223">
        <v>0</v>
      </c>
      <c r="L17" s="221">
        <v>0</v>
      </c>
      <c r="M17" s="221">
        <f t="shared" si="0"/>
        <v>0</v>
      </c>
      <c r="N17" s="221">
        <f t="shared" si="1"/>
        <v>22500</v>
      </c>
      <c r="O17" s="224">
        <f t="shared" si="3"/>
        <v>0</v>
      </c>
    </row>
    <row r="18" spans="1:16" s="169" customFormat="1" ht="10.5">
      <c r="A18" s="170" t="s">
        <v>121</v>
      </c>
      <c r="B18" s="221">
        <v>565998.78</v>
      </c>
      <c r="C18" s="221">
        <v>0</v>
      </c>
      <c r="D18" s="222">
        <v>0</v>
      </c>
      <c r="E18" s="280">
        <f t="shared" si="2"/>
        <v>565998.78</v>
      </c>
      <c r="F18" s="280"/>
      <c r="G18" s="280"/>
      <c r="H18" s="280"/>
      <c r="I18" s="223">
        <v>614413.59</v>
      </c>
      <c r="J18" s="223">
        <v>614413.59</v>
      </c>
      <c r="K18" s="223">
        <v>614413.59</v>
      </c>
      <c r="L18" s="221">
        <v>614413.59</v>
      </c>
      <c r="M18" s="221">
        <f t="shared" si="0"/>
        <v>0</v>
      </c>
      <c r="N18" s="221">
        <f t="shared" si="1"/>
        <v>-48414.809999999939</v>
      </c>
      <c r="O18" s="224">
        <f t="shared" si="3"/>
        <v>0</v>
      </c>
    </row>
    <row r="19" spans="1:16" s="169" customFormat="1" ht="10.5">
      <c r="A19" s="171"/>
      <c r="B19" s="221"/>
      <c r="C19" s="221"/>
      <c r="D19" s="222"/>
      <c r="E19" s="280">
        <f t="shared" si="2"/>
        <v>0</v>
      </c>
      <c r="F19" s="280"/>
      <c r="G19" s="280"/>
      <c r="H19" s="280"/>
      <c r="I19" s="223"/>
      <c r="J19" s="221"/>
      <c r="K19" s="254"/>
      <c r="L19" s="221"/>
      <c r="M19" s="221"/>
      <c r="N19" s="221"/>
      <c r="O19" s="224">
        <f t="shared" si="3"/>
        <v>0</v>
      </c>
    </row>
    <row r="20" spans="1:16" s="169" customFormat="1" ht="10.5">
      <c r="A20" s="172" t="s">
        <v>26</v>
      </c>
      <c r="B20" s="225">
        <f>SUM(B12:B19)</f>
        <v>225107172.38999999</v>
      </c>
      <c r="C20" s="225">
        <f>SUM(C12:C19)</f>
        <v>0</v>
      </c>
      <c r="D20" s="226">
        <f>SUM(D12:D19)</f>
        <v>0</v>
      </c>
      <c r="E20" s="289">
        <f>SUM(E12:E19)</f>
        <v>225107172.38999999</v>
      </c>
      <c r="F20" s="289"/>
      <c r="G20" s="289"/>
      <c r="H20" s="289"/>
      <c r="I20" s="227">
        <f t="shared" ref="I20:O20" si="4">SUM(I12:I19)</f>
        <v>140317748.50000003</v>
      </c>
      <c r="J20" s="225">
        <f t="shared" si="4"/>
        <v>140295177.71000001</v>
      </c>
      <c r="K20" s="225">
        <f t="shared" si="4"/>
        <v>140295177.71000001</v>
      </c>
      <c r="L20" s="225">
        <f t="shared" si="4"/>
        <v>124007996.13000001</v>
      </c>
      <c r="M20" s="225">
        <f t="shared" si="4"/>
        <v>0</v>
      </c>
      <c r="N20" s="225">
        <f t="shared" si="4"/>
        <v>84789423.889999986</v>
      </c>
      <c r="O20" s="228">
        <f t="shared" si="4"/>
        <v>16287181.580000002</v>
      </c>
      <c r="P20" s="173"/>
    </row>
    <row r="21" spans="1:16" s="169" customFormat="1" ht="11.25" thickBot="1">
      <c r="A21" s="174"/>
      <c r="B21" s="229"/>
      <c r="C21" s="229"/>
      <c r="D21" s="230"/>
      <c r="E21" s="290"/>
      <c r="F21" s="290"/>
      <c r="G21" s="290"/>
      <c r="H21" s="290"/>
      <c r="I21" s="231"/>
      <c r="J21" s="229"/>
      <c r="K21" s="229"/>
      <c r="L21" s="229"/>
      <c r="M21" s="229"/>
      <c r="N21" s="229"/>
      <c r="O21" s="232"/>
    </row>
    <row r="22" spans="1:16" s="169" customFormat="1" ht="10.5">
      <c r="A22" s="175"/>
      <c r="B22" s="205"/>
      <c r="C22" s="205"/>
      <c r="D22" s="205"/>
      <c r="E22" s="287"/>
      <c r="F22" s="287"/>
      <c r="G22" s="287"/>
      <c r="H22" s="287"/>
      <c r="I22" s="205"/>
      <c r="J22" s="205"/>
      <c r="K22" s="205"/>
      <c r="L22" s="205"/>
      <c r="M22" s="205"/>
      <c r="N22" s="205"/>
      <c r="O22" s="205"/>
    </row>
    <row r="23" spans="1:16" s="169" customFormat="1" ht="11.25">
      <c r="A23" s="286"/>
      <c r="B23" s="286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05"/>
      <c r="N23" s="205"/>
      <c r="O23" s="205"/>
    </row>
    <row r="24" spans="1:16" s="178" customFormat="1" ht="21" customHeight="1">
      <c r="A24" s="176"/>
      <c r="B24" s="206"/>
      <c r="C24" s="177"/>
      <c r="D24" s="288"/>
      <c r="E24" s="288"/>
      <c r="F24" s="288"/>
      <c r="G24" s="288"/>
      <c r="H24" s="285"/>
      <c r="I24" s="285"/>
      <c r="J24" s="177"/>
      <c r="K24" s="204"/>
      <c r="L24" s="288"/>
      <c r="M24" s="282"/>
      <c r="N24" s="177"/>
      <c r="O24" s="177"/>
    </row>
    <row r="25" spans="1:16" s="178" customFormat="1" ht="9" customHeight="1">
      <c r="A25" s="176"/>
      <c r="B25" s="201"/>
      <c r="C25" s="177"/>
      <c r="D25" s="281"/>
      <c r="E25" s="281"/>
      <c r="F25" s="281"/>
      <c r="G25" s="281"/>
      <c r="H25" s="285"/>
      <c r="I25" s="285"/>
      <c r="J25" s="177"/>
      <c r="K25" s="204"/>
      <c r="L25" s="281"/>
      <c r="M25" s="282"/>
      <c r="N25" s="177"/>
      <c r="O25" s="177"/>
    </row>
    <row r="26" spans="1:16" s="178" customFormat="1" ht="9.75" customHeight="1">
      <c r="A26" s="176"/>
      <c r="B26" s="201"/>
      <c r="C26" s="177"/>
      <c r="D26" s="281"/>
      <c r="E26" s="281"/>
      <c r="F26" s="281"/>
      <c r="G26" s="281"/>
      <c r="H26" s="285"/>
      <c r="I26" s="285"/>
      <c r="J26" s="177"/>
      <c r="K26" s="204"/>
      <c r="L26" s="281"/>
      <c r="M26" s="282"/>
      <c r="N26" s="177"/>
      <c r="O26" s="177"/>
    </row>
    <row r="27" spans="1:16" s="169" customFormat="1" ht="10.5">
      <c r="A27" s="175"/>
      <c r="B27" s="205"/>
      <c r="C27" s="205"/>
      <c r="D27" s="205"/>
      <c r="E27" s="287"/>
      <c r="F27" s="287"/>
      <c r="G27" s="287"/>
      <c r="H27" s="287"/>
      <c r="I27" s="205"/>
      <c r="J27" s="205"/>
      <c r="K27" s="205"/>
      <c r="L27" s="205"/>
      <c r="M27" s="205"/>
      <c r="N27" s="205"/>
      <c r="O27" s="205"/>
    </row>
    <row r="28" spans="1:16" s="169" customFormat="1" ht="10.5">
      <c r="A28" s="175"/>
      <c r="B28" s="205"/>
      <c r="C28" s="205"/>
      <c r="D28" s="205"/>
      <c r="E28" s="287"/>
      <c r="F28" s="287"/>
      <c r="G28" s="287"/>
      <c r="H28" s="287"/>
      <c r="I28" s="205"/>
      <c r="J28" s="205"/>
      <c r="K28" s="205"/>
      <c r="L28" s="205"/>
      <c r="M28" s="205"/>
      <c r="N28" s="205"/>
      <c r="O28" s="205"/>
    </row>
    <row r="29" spans="1:16" s="169" customFormat="1" ht="10.5">
      <c r="A29" s="175"/>
      <c r="B29" s="205"/>
      <c r="C29" s="205"/>
      <c r="D29" s="205"/>
      <c r="E29" s="287"/>
      <c r="F29" s="287"/>
      <c r="G29" s="287"/>
      <c r="H29" s="287"/>
      <c r="I29" s="205"/>
      <c r="J29" s="205"/>
      <c r="K29" s="205"/>
      <c r="L29" s="205"/>
      <c r="M29" s="205"/>
      <c r="N29" s="205"/>
      <c r="O29" s="205"/>
    </row>
    <row r="30" spans="1:16" s="169" customFormat="1" ht="10.5">
      <c r="A30" s="175"/>
      <c r="B30" s="205"/>
      <c r="C30" s="205"/>
      <c r="D30" s="205"/>
      <c r="E30" s="287"/>
      <c r="F30" s="287"/>
      <c r="G30" s="287"/>
      <c r="H30" s="287"/>
      <c r="I30" s="205"/>
      <c r="J30" s="205"/>
      <c r="K30" s="205"/>
      <c r="L30" s="205"/>
      <c r="M30" s="205"/>
      <c r="N30" s="205"/>
      <c r="O30" s="205"/>
    </row>
    <row r="31" spans="1:16" s="169" customFormat="1" ht="10.5">
      <c r="A31" s="175"/>
      <c r="B31" s="205"/>
      <c r="C31" s="205"/>
      <c r="D31" s="205"/>
      <c r="E31" s="287"/>
      <c r="F31" s="287"/>
      <c r="G31" s="287"/>
      <c r="H31" s="287"/>
      <c r="I31" s="205"/>
      <c r="J31" s="205"/>
      <c r="K31" s="205"/>
      <c r="L31" s="205"/>
      <c r="M31" s="205"/>
      <c r="N31" s="205"/>
      <c r="O31" s="205"/>
    </row>
    <row r="32" spans="1:16" s="169" customFormat="1" ht="10.5">
      <c r="A32" s="175"/>
      <c r="B32" s="205"/>
      <c r="C32" s="205"/>
      <c r="D32" s="205"/>
      <c r="E32" s="287"/>
      <c r="F32" s="287"/>
      <c r="G32" s="287"/>
      <c r="H32" s="287"/>
      <c r="I32" s="205"/>
      <c r="J32" s="205"/>
      <c r="K32" s="205"/>
      <c r="L32" s="205"/>
      <c r="M32" s="205"/>
      <c r="N32" s="205"/>
      <c r="O32" s="205"/>
    </row>
    <row r="33" spans="1:15" s="169" customFormat="1" ht="10.5">
      <c r="A33" s="175"/>
      <c r="B33" s="205"/>
      <c r="C33" s="205"/>
      <c r="D33" s="205"/>
      <c r="E33" s="287"/>
      <c r="F33" s="287"/>
      <c r="G33" s="287"/>
      <c r="H33" s="287"/>
      <c r="I33" s="205"/>
      <c r="J33" s="205"/>
      <c r="K33" s="205"/>
      <c r="L33" s="205"/>
      <c r="M33" s="205"/>
      <c r="N33" s="205"/>
      <c r="O33" s="205"/>
    </row>
    <row r="34" spans="1:15" s="169" customFormat="1" ht="10.5">
      <c r="A34" s="175"/>
      <c r="B34" s="205"/>
      <c r="C34" s="205"/>
      <c r="D34" s="205"/>
      <c r="E34" s="287"/>
      <c r="F34" s="287"/>
      <c r="G34" s="287"/>
      <c r="H34" s="287"/>
      <c r="I34" s="205"/>
      <c r="J34" s="205"/>
      <c r="K34" s="205"/>
      <c r="L34" s="205"/>
      <c r="M34" s="205"/>
      <c r="N34" s="205"/>
      <c r="O34" s="205"/>
    </row>
    <row r="35" spans="1:15" s="169" customFormat="1" ht="10.5">
      <c r="A35" s="179"/>
      <c r="B35" s="205"/>
      <c r="C35" s="205"/>
      <c r="D35" s="205"/>
      <c r="E35" s="287"/>
      <c r="F35" s="287"/>
      <c r="G35" s="287"/>
      <c r="H35" s="287"/>
      <c r="I35" s="205"/>
      <c r="J35" s="205"/>
      <c r="K35" s="205"/>
      <c r="L35" s="205"/>
      <c r="M35" s="205"/>
      <c r="N35" s="205"/>
      <c r="O35" s="205"/>
    </row>
    <row r="36" spans="1:15" s="169" customFormat="1" ht="10.5">
      <c r="A36" s="179"/>
      <c r="B36" s="205"/>
      <c r="C36" s="205"/>
      <c r="D36" s="205"/>
      <c r="E36" s="287"/>
      <c r="F36" s="287"/>
      <c r="G36" s="287"/>
      <c r="H36" s="287"/>
      <c r="I36" s="205"/>
      <c r="J36" s="205"/>
      <c r="K36" s="205"/>
      <c r="L36" s="205"/>
      <c r="M36" s="205"/>
      <c r="N36" s="205"/>
      <c r="O36" s="205"/>
    </row>
    <row r="37" spans="1:15" s="169" customFormat="1" ht="10.5">
      <c r="A37" s="179"/>
      <c r="B37" s="205"/>
      <c r="C37" s="205"/>
      <c r="D37" s="205"/>
      <c r="E37" s="287"/>
      <c r="F37" s="287"/>
      <c r="G37" s="287"/>
      <c r="H37" s="287"/>
      <c r="I37" s="205"/>
      <c r="J37" s="205"/>
      <c r="K37" s="205"/>
      <c r="L37" s="205"/>
      <c r="M37" s="205"/>
      <c r="N37" s="205"/>
      <c r="O37" s="205"/>
    </row>
    <row r="38" spans="1:15" s="169" customFormat="1" ht="10.5">
      <c r="A38" s="179"/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</row>
    <row r="39" spans="1:15" s="169" customFormat="1" ht="10.5">
      <c r="A39" s="179"/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</row>
    <row r="40" spans="1:15" s="169" customFormat="1" ht="10.5">
      <c r="A40" s="179"/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</row>
    <row r="41" spans="1:15" s="169" customFormat="1" ht="10.5">
      <c r="A41" s="179"/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</row>
    <row r="42" spans="1:15" s="169" customFormat="1" ht="10.5">
      <c r="A42" s="179"/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</row>
    <row r="43" spans="1:15" s="169" customFormat="1" ht="10.5">
      <c r="A43" s="179"/>
      <c r="B43" s="205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</row>
    <row r="44" spans="1:15" s="169" customFormat="1" ht="10.5">
      <c r="A44" s="179"/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</row>
    <row r="45" spans="1:15" s="169" customFormat="1" ht="10.5">
      <c r="A45" s="179"/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</row>
    <row r="46" spans="1:15" s="169" customFormat="1" ht="10.5">
      <c r="A46" s="179"/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</row>
    <row r="47" spans="1:15" s="169" customFormat="1" ht="10.5">
      <c r="A47" s="179"/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</row>
    <row r="48" spans="1:15" s="169" customFormat="1" ht="10.5">
      <c r="A48" s="179"/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</row>
    <row r="49" spans="1:15" s="169" customFormat="1" ht="10.5">
      <c r="A49" s="179"/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</row>
    <row r="50" spans="1:15" s="169" customFormat="1" ht="10.5"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</row>
    <row r="51" spans="1:15" s="169" customFormat="1" ht="10.5"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</row>
    <row r="52" spans="1:15" s="169" customFormat="1" ht="10.5"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</row>
    <row r="53" spans="1:15" s="169" customFormat="1" ht="10.5"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</row>
    <row r="54" spans="1:15" s="169" customFormat="1" ht="10.5"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</row>
    <row r="55" spans="1:15" s="169" customFormat="1" ht="10.5"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</row>
    <row r="56" spans="1:15" s="169" customFormat="1" ht="10.5">
      <c r="B56" s="205"/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</row>
    <row r="57" spans="1:15" s="169" customFormat="1" ht="10.5"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</row>
    <row r="58" spans="1:15" s="169" customFormat="1" ht="10.5">
      <c r="B58" s="205"/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</row>
    <row r="59" spans="1:15" s="169" customFormat="1" ht="10.5"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</row>
    <row r="60" spans="1:15" s="169" customFormat="1" ht="10.5"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</row>
    <row r="61" spans="1:15" s="169" customFormat="1" ht="10.5"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</row>
    <row r="62" spans="1:15" s="169" customFormat="1" ht="10.5"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</row>
    <row r="63" spans="1:15" s="169" customFormat="1" ht="10.5"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</row>
    <row r="64" spans="1:15" s="169" customFormat="1" ht="10.5"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</row>
    <row r="65" spans="2:15" s="169" customFormat="1" ht="10.5"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</row>
    <row r="66" spans="2:15" s="169" customFormat="1" ht="10.5"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</row>
    <row r="67" spans="2:15" s="169" customFormat="1" ht="10.5"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</row>
    <row r="68" spans="2:15" s="169" customFormat="1" ht="10.5"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</row>
    <row r="69" spans="2:15" s="169" customFormat="1" ht="10.5"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</row>
    <row r="70" spans="2:15" s="169" customFormat="1" ht="10.5"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</row>
    <row r="71" spans="2:15" s="169" customFormat="1" ht="10.5"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</row>
    <row r="72" spans="2:15" s="169" customFormat="1" ht="10.5"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</row>
    <row r="73" spans="2:15" s="169" customFormat="1" ht="10.5"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</row>
    <row r="74" spans="2:15" s="169" customFormat="1" ht="10.5"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</row>
    <row r="75" spans="2:15" s="169" customFormat="1" ht="10.5"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</row>
    <row r="76" spans="2:15" s="169" customFormat="1" ht="10.5"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</row>
    <row r="77" spans="2:15" s="169" customFormat="1" ht="10.5"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</row>
    <row r="78" spans="2:15" s="169" customFormat="1" ht="10.5"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</row>
    <row r="79" spans="2:15" s="169" customFormat="1" ht="10.5"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</row>
    <row r="80" spans="2:15" s="169" customFormat="1" ht="10.5"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</row>
    <row r="81" spans="2:15" s="169" customFormat="1" ht="10.5"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</row>
    <row r="82" spans="2:15" s="169" customFormat="1" ht="10.5"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80"/>
    </row>
    <row r="83" spans="2:15" s="169" customFormat="1" ht="10.5"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</row>
    <row r="84" spans="2:15" s="169" customFormat="1" ht="10.5"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  <c r="O84" s="180"/>
    </row>
    <row r="85" spans="2:15" s="169" customFormat="1" ht="10.5"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</row>
    <row r="86" spans="2:15" s="169" customFormat="1" ht="10.5"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</row>
    <row r="87" spans="2:15" s="169" customFormat="1" ht="10.5"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</row>
    <row r="88" spans="2:15" s="169" customFormat="1" ht="10.5"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</row>
    <row r="89" spans="2:15" s="169" customFormat="1" ht="10.5"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</row>
    <row r="90" spans="2:15" s="169" customFormat="1" ht="10.5"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</row>
    <row r="91" spans="2:15" s="169" customFormat="1" ht="10.5"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</row>
    <row r="92" spans="2:15" s="169" customFormat="1" ht="10.5"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  <c r="O92" s="180"/>
    </row>
    <row r="93" spans="2:15" s="169" customFormat="1" ht="10.5"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</row>
    <row r="94" spans="2:15" s="169" customFormat="1" ht="10.5"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/>
      <c r="O94" s="180"/>
    </row>
    <row r="95" spans="2:15" s="169" customFormat="1" ht="10.5"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</row>
    <row r="96" spans="2:15" s="169" customFormat="1" ht="10.5"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</row>
    <row r="97" spans="2:15" s="169" customFormat="1" ht="10.5"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/>
      <c r="O97" s="180"/>
    </row>
    <row r="98" spans="2:15" s="169" customFormat="1" ht="10.5">
      <c r="B98" s="180"/>
      <c r="C98" s="180"/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/>
      <c r="O98" s="180"/>
    </row>
    <row r="99" spans="2:15" s="169" customFormat="1" ht="10.5">
      <c r="B99" s="180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</row>
    <row r="100" spans="2:15" s="169" customFormat="1" ht="10.5"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</row>
    <row r="101" spans="2:15" s="169" customFormat="1" ht="10.5"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</row>
    <row r="102" spans="2:15" s="169" customFormat="1" ht="10.5"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</row>
    <row r="103" spans="2:15" s="169" customFormat="1" ht="10.5">
      <c r="B103" s="180"/>
      <c r="C103" s="18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</row>
    <row r="104" spans="2:15" s="169" customFormat="1" ht="10.5"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</row>
    <row r="105" spans="2:15" s="169" customFormat="1" ht="10.5">
      <c r="B105" s="180"/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</row>
    <row r="106" spans="2:15" s="169" customFormat="1" ht="10.5">
      <c r="B106" s="180"/>
      <c r="C106" s="180"/>
      <c r="D106" s="180"/>
      <c r="E106" s="180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</row>
    <row r="107" spans="2:15" s="169" customFormat="1" ht="10.5">
      <c r="B107" s="180"/>
      <c r="C107" s="180"/>
      <c r="D107" s="180"/>
      <c r="E107" s="180"/>
      <c r="F107" s="180"/>
      <c r="G107" s="180"/>
      <c r="H107" s="180"/>
      <c r="I107" s="180"/>
      <c r="J107" s="180"/>
      <c r="K107" s="180"/>
      <c r="L107" s="180"/>
      <c r="M107" s="180"/>
      <c r="N107" s="180"/>
      <c r="O107" s="180"/>
    </row>
    <row r="108" spans="2:15" s="169" customFormat="1" ht="10.5">
      <c r="B108" s="180"/>
      <c r="C108" s="180"/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80"/>
      <c r="O108" s="180"/>
    </row>
    <row r="109" spans="2:15" s="169" customFormat="1" ht="10.5"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  <c r="L109" s="180"/>
      <c r="M109" s="180"/>
      <c r="N109" s="180"/>
      <c r="O109" s="180"/>
    </row>
    <row r="110" spans="2:15" s="169" customFormat="1" ht="10.5"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</row>
    <row r="111" spans="2:15" s="169" customFormat="1" ht="10.5"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</row>
  </sheetData>
  <mergeCells count="39">
    <mergeCell ref="E36:H36"/>
    <mergeCell ref="E37:H37"/>
    <mergeCell ref="A1:O1"/>
    <mergeCell ref="A9:A11"/>
    <mergeCell ref="B9:B11"/>
    <mergeCell ref="J9:J11"/>
    <mergeCell ref="L9:L11"/>
    <mergeCell ref="E32:H32"/>
    <mergeCell ref="E33:H33"/>
    <mergeCell ref="D24:I24"/>
    <mergeCell ref="E27:H27"/>
    <mergeCell ref="E16:H16"/>
    <mergeCell ref="E35:H35"/>
    <mergeCell ref="E28:H28"/>
    <mergeCell ref="E29:H29"/>
    <mergeCell ref="E30:H30"/>
    <mergeCell ref="E31:H31"/>
    <mergeCell ref="E34:H34"/>
    <mergeCell ref="E14:H14"/>
    <mergeCell ref="L24:M24"/>
    <mergeCell ref="L25:M25"/>
    <mergeCell ref="E15:H15"/>
    <mergeCell ref="E17:H17"/>
    <mergeCell ref="E19:H19"/>
    <mergeCell ref="E20:H20"/>
    <mergeCell ref="E18:H18"/>
    <mergeCell ref="E21:H21"/>
    <mergeCell ref="E22:H22"/>
    <mergeCell ref="E11:H11"/>
    <mergeCell ref="E12:H12"/>
    <mergeCell ref="L26:M26"/>
    <mergeCell ref="C9:D9"/>
    <mergeCell ref="C10:D10"/>
    <mergeCell ref="E9:H9"/>
    <mergeCell ref="E10:H10"/>
    <mergeCell ref="D25:I25"/>
    <mergeCell ref="D26:I26"/>
    <mergeCell ref="E13:H13"/>
    <mergeCell ref="A23:L23"/>
  </mergeCells>
  <phoneticPr fontId="0" type="noConversion"/>
  <printOptions horizontalCentered="1"/>
  <pageMargins left="0.39370078740157483" right="0.39370078740157483" top="1.7716535433070868" bottom="0.98425196850393704" header="0" footer="0"/>
  <pageSetup paperSize="9" scale="84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AC9"/>
  <sheetViews>
    <sheetView workbookViewId="0">
      <selection activeCell="I8" sqref="I8"/>
    </sheetView>
  </sheetViews>
  <sheetFormatPr baseColWidth="10" defaultRowHeight="12.75"/>
  <cols>
    <col min="1" max="1" width="4.875" bestFit="1" customWidth="1"/>
    <col min="2" max="2" width="1.75" bestFit="1" customWidth="1"/>
    <col min="3" max="3" width="1.875" bestFit="1" customWidth="1"/>
    <col min="4" max="4" width="1.875" customWidth="1"/>
    <col min="5" max="5" width="6.875" bestFit="1" customWidth="1"/>
    <col min="6" max="6" width="1.75" bestFit="1" customWidth="1"/>
    <col min="7" max="7" width="20.25" bestFit="1" customWidth="1"/>
    <col min="8" max="8" width="1.75" bestFit="1" customWidth="1"/>
    <col min="9" max="9" width="13.5" customWidth="1"/>
    <col min="10" max="10" width="1.75" bestFit="1" customWidth="1"/>
    <col min="11" max="11" width="4.5" bestFit="1" customWidth="1"/>
    <col min="12" max="12" width="1.75" bestFit="1" customWidth="1"/>
    <col min="13" max="13" width="4.5" bestFit="1" customWidth="1"/>
    <col min="14" max="14" width="1.75" bestFit="1" customWidth="1"/>
    <col min="15" max="15" width="13" customWidth="1"/>
    <col min="16" max="16" width="1.75" bestFit="1" customWidth="1"/>
    <col min="17" max="17" width="12.5" bestFit="1" customWidth="1"/>
    <col min="18" max="18" width="1.75" bestFit="1" customWidth="1"/>
    <col min="19" max="19" width="12.5" bestFit="1" customWidth="1"/>
    <col min="20" max="20" width="1.75" bestFit="1" customWidth="1"/>
    <col min="21" max="21" width="12.5" bestFit="1" customWidth="1"/>
    <col min="22" max="22" width="1.75" bestFit="1" customWidth="1"/>
    <col min="23" max="23" width="12.5" bestFit="1" customWidth="1"/>
    <col min="24" max="24" width="1.75" bestFit="1" customWidth="1"/>
    <col min="25" max="25" width="4.5" bestFit="1" customWidth="1"/>
    <col min="26" max="26" width="1.75" bestFit="1" customWidth="1"/>
    <col min="27" max="27" width="13" customWidth="1"/>
    <col min="28" max="28" width="1.75" bestFit="1" customWidth="1"/>
    <col min="29" max="29" width="12.25" customWidth="1"/>
  </cols>
  <sheetData>
    <row r="2" spans="1:29">
      <c r="A2" s="16">
        <f>+'anexo 2 '!$B$7</f>
        <v>2015</v>
      </c>
      <c r="B2" s="16" t="s">
        <v>176</v>
      </c>
      <c r="C2">
        <v>2</v>
      </c>
      <c r="D2" s="16" t="s">
        <v>176</v>
      </c>
      <c r="E2" s="16" t="str">
        <f>+'anexo 2 '!$M$5</f>
        <v>010102</v>
      </c>
      <c r="F2" s="16" t="s">
        <v>176</v>
      </c>
      <c r="G2" s="17" t="str">
        <f>+'anexo 2 '!A12</f>
        <v>41100 Personal</v>
      </c>
      <c r="H2" s="16" t="s">
        <v>176</v>
      </c>
      <c r="I2" s="18">
        <f>+'anexo 2 '!B12</f>
        <v>186467773.84999999</v>
      </c>
      <c r="J2" s="16" t="s">
        <v>176</v>
      </c>
      <c r="K2" s="18">
        <f>+'anexo 2 '!C12</f>
        <v>0</v>
      </c>
      <c r="L2" s="16" t="s">
        <v>176</v>
      </c>
      <c r="M2" s="18">
        <f>+'anexo 2 '!D12</f>
        <v>0</v>
      </c>
      <c r="N2" s="16" t="s">
        <v>176</v>
      </c>
      <c r="O2" s="18">
        <f>+'anexo 2 '!E12</f>
        <v>186467773.84999999</v>
      </c>
      <c r="P2" s="16" t="s">
        <v>176</v>
      </c>
      <c r="Q2" s="18">
        <f>+'anexo 2 '!I12</f>
        <v>118299720.23</v>
      </c>
      <c r="R2" s="16" t="s">
        <v>176</v>
      </c>
      <c r="S2" s="18">
        <f>+'anexo 2 '!J12</f>
        <v>118299720.23</v>
      </c>
      <c r="T2" s="16" t="s">
        <v>176</v>
      </c>
      <c r="U2" s="18">
        <f>+'anexo 2 '!K12</f>
        <v>118299720.23</v>
      </c>
      <c r="V2" s="16" t="s">
        <v>176</v>
      </c>
      <c r="W2" s="18">
        <f>+'anexo 2 '!L12</f>
        <v>102021024.36</v>
      </c>
      <c r="X2" s="16" t="s">
        <v>176</v>
      </c>
      <c r="Y2" s="18">
        <f>+'anexo 2 '!M12</f>
        <v>0</v>
      </c>
      <c r="Z2" s="16" t="s">
        <v>176</v>
      </c>
      <c r="AA2" s="18">
        <f>+'anexo 2 '!N12</f>
        <v>68168053.61999999</v>
      </c>
      <c r="AB2" s="16" t="s">
        <v>176</v>
      </c>
      <c r="AC2" s="18">
        <f>+'anexo 2 '!O12</f>
        <v>16278695.870000005</v>
      </c>
    </row>
    <row r="3" spans="1:29">
      <c r="A3" s="16">
        <f>+'anexo 2 '!$B$7</f>
        <v>2015</v>
      </c>
      <c r="B3" s="16" t="s">
        <v>176</v>
      </c>
      <c r="C3">
        <v>2</v>
      </c>
      <c r="D3" s="16" t="s">
        <v>176</v>
      </c>
      <c r="E3" s="16" t="str">
        <f>+'anexo 2 '!$M$5</f>
        <v>010102</v>
      </c>
      <c r="F3" s="16" t="s">
        <v>176</v>
      </c>
      <c r="G3" s="17" t="str">
        <f>+'anexo 2 '!A13</f>
        <v>41200 Bienes</v>
      </c>
      <c r="H3" s="16" t="s">
        <v>176</v>
      </c>
      <c r="I3" s="18">
        <f>+'anexo 2 '!B13</f>
        <v>2660000</v>
      </c>
      <c r="J3" s="16" t="s">
        <v>176</v>
      </c>
      <c r="K3" s="18">
        <f>+'anexo 2 '!C13</f>
        <v>0</v>
      </c>
      <c r="L3" s="16" t="s">
        <v>176</v>
      </c>
      <c r="M3" s="18">
        <f>+'anexo 2 '!D13</f>
        <v>0</v>
      </c>
      <c r="N3" s="16" t="s">
        <v>176</v>
      </c>
      <c r="O3" s="18">
        <f>+'anexo 2 '!E13</f>
        <v>2660000</v>
      </c>
      <c r="P3" s="16" t="s">
        <v>176</v>
      </c>
      <c r="Q3" s="18">
        <f>+'anexo 2 '!I13</f>
        <v>1063933.6499999999</v>
      </c>
      <c r="R3" s="16" t="s">
        <v>176</v>
      </c>
      <c r="S3" s="18">
        <f>+'anexo 2 '!J13</f>
        <v>1063933.6499999999</v>
      </c>
      <c r="T3" s="16" t="s">
        <v>176</v>
      </c>
      <c r="U3" s="18">
        <f>+'anexo 2 '!K13</f>
        <v>1063933.6499999999</v>
      </c>
      <c r="V3" s="16" t="s">
        <v>176</v>
      </c>
      <c r="W3" s="18">
        <f>+'anexo 2 '!L13</f>
        <v>1063933.6499999999</v>
      </c>
      <c r="X3" s="16" t="s">
        <v>176</v>
      </c>
      <c r="Y3" s="18">
        <f>+'anexo 2 '!M13</f>
        <v>0</v>
      </c>
      <c r="Z3" s="16" t="s">
        <v>176</v>
      </c>
      <c r="AA3" s="18">
        <f>+'anexo 2 '!N13</f>
        <v>1596066.35</v>
      </c>
      <c r="AB3" s="16" t="s">
        <v>176</v>
      </c>
      <c r="AC3" s="18">
        <f>+'anexo 2 '!O13</f>
        <v>0</v>
      </c>
    </row>
    <row r="4" spans="1:29">
      <c r="A4" s="16">
        <f>+'anexo 2 '!$B$7</f>
        <v>2015</v>
      </c>
      <c r="B4" s="16" t="s">
        <v>176</v>
      </c>
      <c r="C4">
        <v>2</v>
      </c>
      <c r="D4" s="16" t="s">
        <v>176</v>
      </c>
      <c r="E4" s="16" t="str">
        <f>+'anexo 2 '!$M$5</f>
        <v>010102</v>
      </c>
      <c r="F4" s="16" t="s">
        <v>176</v>
      </c>
      <c r="G4" s="17" t="str">
        <f>+'anexo 2 '!A14</f>
        <v>41300 Servicios</v>
      </c>
      <c r="H4" s="16" t="s">
        <v>176</v>
      </c>
      <c r="I4" s="18">
        <f>+'anexo 2 '!B14</f>
        <v>34250899.759999998</v>
      </c>
      <c r="J4" s="16" t="s">
        <v>176</v>
      </c>
      <c r="K4" s="18">
        <f>+'anexo 2 '!C14</f>
        <v>0</v>
      </c>
      <c r="L4" s="16" t="s">
        <v>176</v>
      </c>
      <c r="M4" s="18">
        <f>+'anexo 2 '!D14</f>
        <v>0</v>
      </c>
      <c r="N4" s="16" t="s">
        <v>176</v>
      </c>
      <c r="O4" s="18">
        <f>+'anexo 2 '!E14</f>
        <v>34250899.759999998</v>
      </c>
      <c r="P4" s="16" t="s">
        <v>176</v>
      </c>
      <c r="Q4" s="18">
        <f>+'anexo 2 '!I14</f>
        <v>20284265.030000001</v>
      </c>
      <c r="R4" s="16" t="s">
        <v>176</v>
      </c>
      <c r="S4" s="18">
        <f>+'anexo 2 '!J14</f>
        <v>20261694.239999998</v>
      </c>
      <c r="T4" s="16" t="s">
        <v>176</v>
      </c>
      <c r="U4" s="18">
        <f>+'anexo 2 '!K14</f>
        <v>20261694.239999998</v>
      </c>
      <c r="V4" s="16" t="s">
        <v>176</v>
      </c>
      <c r="W4" s="18">
        <f>+'anexo 2 '!L14</f>
        <v>20253208.530000001</v>
      </c>
      <c r="X4" s="16" t="s">
        <v>176</v>
      </c>
      <c r="Y4" s="18">
        <f>+'anexo 2 '!M14</f>
        <v>0</v>
      </c>
      <c r="Z4" s="16" t="s">
        <v>176</v>
      </c>
      <c r="AA4" s="18">
        <f>+'anexo 2 '!N14</f>
        <v>13966634.729999997</v>
      </c>
      <c r="AB4" s="16" t="s">
        <v>176</v>
      </c>
      <c r="AC4" s="18">
        <f>+'anexo 2 '!O14</f>
        <v>8485.7099999971688</v>
      </c>
    </row>
    <row r="5" spans="1:29">
      <c r="A5" s="16">
        <f>+'anexo 2 '!$B$7</f>
        <v>2015</v>
      </c>
      <c r="B5" s="16" t="s">
        <v>176</v>
      </c>
      <c r="C5">
        <v>2</v>
      </c>
      <c r="D5" s="16" t="s">
        <v>176</v>
      </c>
      <c r="E5" s="16" t="str">
        <f>+'anexo 2 '!$M$5</f>
        <v>010102</v>
      </c>
      <c r="F5" s="16" t="s">
        <v>176</v>
      </c>
      <c r="G5" s="17" t="str">
        <f>+'anexo 2 '!A15</f>
        <v>51100 Bs.Capital</v>
      </c>
      <c r="H5" s="16" t="s">
        <v>176</v>
      </c>
      <c r="I5" s="18">
        <f>+'anexo 2 '!B15</f>
        <v>1140000</v>
      </c>
      <c r="J5" s="16" t="s">
        <v>176</v>
      </c>
      <c r="K5" s="18">
        <f>+'anexo 2 '!C15</f>
        <v>0</v>
      </c>
      <c r="L5" s="16" t="s">
        <v>176</v>
      </c>
      <c r="M5" s="18">
        <f>+'anexo 2 '!D15</f>
        <v>0</v>
      </c>
      <c r="N5" s="16" t="s">
        <v>176</v>
      </c>
      <c r="O5" s="18">
        <f>+'anexo 2 '!E15</f>
        <v>1140000</v>
      </c>
      <c r="P5" s="16" t="s">
        <v>176</v>
      </c>
      <c r="Q5" s="18">
        <f>+'anexo 2 '!I15</f>
        <v>55416</v>
      </c>
      <c r="R5" s="16" t="s">
        <v>176</v>
      </c>
      <c r="S5" s="18">
        <f>+'anexo 2 '!J15</f>
        <v>55416</v>
      </c>
      <c r="T5" s="16" t="s">
        <v>176</v>
      </c>
      <c r="U5" s="18">
        <f>+'anexo 2 '!K15</f>
        <v>55416</v>
      </c>
      <c r="V5" s="16" t="s">
        <v>176</v>
      </c>
      <c r="W5" s="18">
        <f>+'anexo 2 '!L15</f>
        <v>55416</v>
      </c>
      <c r="X5" s="16" t="s">
        <v>176</v>
      </c>
      <c r="Y5" s="18">
        <f>+'anexo 2 '!M15</f>
        <v>0</v>
      </c>
      <c r="Z5" s="16" t="s">
        <v>176</v>
      </c>
      <c r="AA5" s="18">
        <f>+'anexo 2 '!N15</f>
        <v>1084584</v>
      </c>
      <c r="AB5" s="16" t="s">
        <v>176</v>
      </c>
      <c r="AC5" s="18">
        <f>+'anexo 2 '!O15</f>
        <v>0</v>
      </c>
    </row>
    <row r="6" spans="1:29">
      <c r="A6" s="16">
        <f>+'anexo 2 '!$B$7</f>
        <v>2015</v>
      </c>
      <c r="B6" s="16" t="s">
        <v>176</v>
      </c>
      <c r="C6">
        <v>2</v>
      </c>
      <c r="D6" s="16" t="s">
        <v>176</v>
      </c>
      <c r="E6" s="16" t="str">
        <f>+'anexo 2 '!$M$5</f>
        <v>010102</v>
      </c>
      <c r="F6" s="16" t="s">
        <v>176</v>
      </c>
      <c r="G6" s="17" t="str">
        <f>+'anexo 2 '!A17</f>
        <v>43100 Transferencias</v>
      </c>
      <c r="H6" s="16" t="s">
        <v>176</v>
      </c>
      <c r="I6" s="18">
        <f>+'anexo 2 '!B17</f>
        <v>22500</v>
      </c>
      <c r="J6" s="16" t="s">
        <v>176</v>
      </c>
      <c r="K6" s="18">
        <f>+'anexo 2 '!C17</f>
        <v>0</v>
      </c>
      <c r="L6" s="16" t="s">
        <v>176</v>
      </c>
      <c r="M6" s="18">
        <f>+'anexo 2 '!D17</f>
        <v>0</v>
      </c>
      <c r="N6" s="16" t="s">
        <v>176</v>
      </c>
      <c r="O6" s="18">
        <f>+'anexo 2 '!E17</f>
        <v>22500</v>
      </c>
      <c r="P6" s="16" t="s">
        <v>176</v>
      </c>
      <c r="Q6" s="18">
        <f>+'anexo 2 '!I17</f>
        <v>0</v>
      </c>
      <c r="R6" s="16" t="s">
        <v>176</v>
      </c>
      <c r="S6" s="18">
        <f>+'anexo 2 '!J17</f>
        <v>0</v>
      </c>
      <c r="T6" s="16" t="s">
        <v>176</v>
      </c>
      <c r="U6" s="18">
        <f>+'anexo 2 '!K17</f>
        <v>0</v>
      </c>
      <c r="V6" s="16" t="s">
        <v>176</v>
      </c>
      <c r="W6" s="18">
        <f>+'anexo 2 '!L17</f>
        <v>0</v>
      </c>
      <c r="X6" s="16" t="s">
        <v>176</v>
      </c>
      <c r="Y6" s="18">
        <f>+'anexo 2 '!M17</f>
        <v>0</v>
      </c>
      <c r="Z6" s="16" t="s">
        <v>176</v>
      </c>
      <c r="AA6" s="18">
        <f>+'anexo 2 '!N17</f>
        <v>22500</v>
      </c>
      <c r="AB6" s="16" t="s">
        <v>176</v>
      </c>
      <c r="AC6" s="18">
        <f>+'anexo 2 '!O17</f>
        <v>0</v>
      </c>
    </row>
    <row r="7" spans="1:29">
      <c r="A7" s="16">
        <f>+'anexo 2 '!$B$7</f>
        <v>2015</v>
      </c>
      <c r="B7" s="16" t="s">
        <v>176</v>
      </c>
      <c r="C7">
        <v>2</v>
      </c>
      <c r="D7" s="16" t="s">
        <v>176</v>
      </c>
      <c r="E7" s="16" t="str">
        <f>+'anexo 2 '!$M$5</f>
        <v>010102</v>
      </c>
      <c r="F7" s="16" t="s">
        <v>176</v>
      </c>
      <c r="G7" s="17" t="str">
        <f>+'anexo 2 '!A18</f>
        <v>74100 Deuda Ej. Anter.</v>
      </c>
      <c r="H7" s="16" t="s">
        <v>176</v>
      </c>
      <c r="I7" s="18">
        <f>+'anexo 2 '!B18</f>
        <v>565998.78</v>
      </c>
      <c r="J7" s="16" t="s">
        <v>176</v>
      </c>
      <c r="K7" s="18">
        <f>+'anexo 2 '!C18</f>
        <v>0</v>
      </c>
      <c r="L7" s="16" t="s">
        <v>176</v>
      </c>
      <c r="M7" s="18">
        <f>+'anexo 2 '!D18</f>
        <v>0</v>
      </c>
      <c r="N7" s="16" t="s">
        <v>176</v>
      </c>
      <c r="O7" s="18">
        <f>+'anexo 2 '!E18</f>
        <v>565998.78</v>
      </c>
      <c r="P7" s="16" t="s">
        <v>176</v>
      </c>
      <c r="Q7" s="18">
        <f>+'anexo 2 '!I18</f>
        <v>614413.59</v>
      </c>
      <c r="R7" s="16" t="s">
        <v>176</v>
      </c>
      <c r="S7" s="18">
        <f>+'anexo 2 '!J18</f>
        <v>614413.59</v>
      </c>
      <c r="T7" s="16" t="s">
        <v>176</v>
      </c>
      <c r="U7" s="18">
        <f>+'anexo 2 '!K18</f>
        <v>614413.59</v>
      </c>
      <c r="V7" s="16" t="s">
        <v>176</v>
      </c>
      <c r="W7" s="18">
        <f>+'anexo 2 '!L18</f>
        <v>614413.59</v>
      </c>
      <c r="X7" s="16" t="s">
        <v>176</v>
      </c>
      <c r="Y7" s="18">
        <f>+'anexo 2 '!M18</f>
        <v>0</v>
      </c>
      <c r="Z7" s="16" t="s">
        <v>176</v>
      </c>
      <c r="AA7" s="18">
        <f>+'anexo 2 '!N18</f>
        <v>-48414.809999999939</v>
      </c>
      <c r="AB7" s="16" t="s">
        <v>176</v>
      </c>
      <c r="AC7" s="18">
        <f>+'anexo 2 '!O18</f>
        <v>0</v>
      </c>
    </row>
    <row r="8" spans="1:29"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</row>
    <row r="9" spans="1:29">
      <c r="G9" s="17"/>
      <c r="H9" s="17"/>
    </row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4"/>
  <sheetViews>
    <sheetView zoomScale="75" workbookViewId="0">
      <selection activeCell="I19" sqref="I19"/>
    </sheetView>
  </sheetViews>
  <sheetFormatPr baseColWidth="10" defaultRowHeight="12.75"/>
  <cols>
    <col min="1" max="1" width="7.5" customWidth="1"/>
    <col min="2" max="2" width="16.625" customWidth="1"/>
    <col min="3" max="3" width="12.5" style="120" customWidth="1"/>
    <col min="4" max="4" width="12" style="120" customWidth="1"/>
    <col min="5" max="5" width="3.125" style="120" customWidth="1"/>
    <col min="6" max="6" width="3" style="120" customWidth="1"/>
    <col min="7" max="7" width="3.125" style="120" customWidth="1"/>
    <col min="8" max="8" width="3.25" style="120" customWidth="1"/>
    <col min="9" max="9" width="14.375" style="120" bestFit="1" customWidth="1"/>
    <col min="10" max="10" width="12.875" style="120" customWidth="1"/>
    <col min="11" max="11" width="12.5" style="120" customWidth="1"/>
  </cols>
  <sheetData>
    <row r="1" spans="1:15" ht="15">
      <c r="A1" s="309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1"/>
      <c r="N1" s="1"/>
      <c r="O1" s="1"/>
    </row>
    <row r="3" spans="1:15">
      <c r="A3" s="2" t="s">
        <v>93</v>
      </c>
    </row>
    <row r="5" spans="1:15">
      <c r="A5" t="s">
        <v>157</v>
      </c>
      <c r="K5" s="120" t="s">
        <v>2</v>
      </c>
      <c r="L5" s="49" t="s">
        <v>156</v>
      </c>
    </row>
    <row r="7" spans="1:15">
      <c r="A7" t="s">
        <v>3</v>
      </c>
      <c r="B7" s="3">
        <v>2015</v>
      </c>
      <c r="D7" s="120" t="s">
        <v>4</v>
      </c>
      <c r="E7" s="131"/>
      <c r="F7" s="131" t="s">
        <v>67</v>
      </c>
      <c r="G7" s="131"/>
      <c r="H7" s="131"/>
    </row>
    <row r="8" spans="1:15" ht="13.5" thickBot="1"/>
    <row r="9" spans="1:15" s="8" customFormat="1" ht="10.5">
      <c r="A9" s="8" t="s">
        <v>94</v>
      </c>
      <c r="B9" s="317" t="s">
        <v>5</v>
      </c>
      <c r="C9" s="121" t="s">
        <v>9</v>
      </c>
      <c r="D9" s="121" t="s">
        <v>10</v>
      </c>
      <c r="E9" s="314" t="s">
        <v>95</v>
      </c>
      <c r="F9" s="314"/>
      <c r="G9" s="314"/>
      <c r="H9" s="314"/>
      <c r="I9" s="121" t="s">
        <v>96</v>
      </c>
      <c r="J9" s="121" t="s">
        <v>97</v>
      </c>
      <c r="K9" s="128" t="s">
        <v>98</v>
      </c>
    </row>
    <row r="10" spans="1:15" s="5" customFormat="1" ht="10.5">
      <c r="B10" s="318"/>
      <c r="C10" s="122" t="s">
        <v>99</v>
      </c>
      <c r="D10" s="126" t="s">
        <v>100</v>
      </c>
      <c r="E10" s="315" t="s">
        <v>101</v>
      </c>
      <c r="F10" s="315"/>
      <c r="G10" s="315"/>
      <c r="H10" s="315"/>
      <c r="I10" s="122" t="s">
        <v>87</v>
      </c>
      <c r="J10" s="122" t="s">
        <v>102</v>
      </c>
      <c r="K10" s="129" t="s">
        <v>103</v>
      </c>
    </row>
    <row r="11" spans="1:15" s="5" customFormat="1" ht="11.25" thickBot="1">
      <c r="B11" s="319"/>
      <c r="C11" s="123" t="s">
        <v>100</v>
      </c>
      <c r="D11" s="127"/>
      <c r="E11" s="316" t="s">
        <v>45</v>
      </c>
      <c r="F11" s="316"/>
      <c r="G11" s="316"/>
      <c r="H11" s="316"/>
      <c r="I11" s="123" t="s">
        <v>45</v>
      </c>
      <c r="J11" s="123" t="s">
        <v>100</v>
      </c>
      <c r="K11" s="130" t="s">
        <v>100</v>
      </c>
    </row>
    <row r="12" spans="1:15">
      <c r="B12" s="181"/>
      <c r="C12" s="185"/>
      <c r="D12" s="189"/>
      <c r="E12" s="311"/>
      <c r="F12" s="312"/>
      <c r="G12" s="312"/>
      <c r="H12" s="313"/>
      <c r="I12" s="189"/>
      <c r="J12" s="185"/>
      <c r="K12" s="194"/>
    </row>
    <row r="13" spans="1:15">
      <c r="B13" s="182" t="s">
        <v>118</v>
      </c>
      <c r="C13" s="186">
        <v>68414754.849999994</v>
      </c>
      <c r="D13" s="186">
        <v>68414754.849999994</v>
      </c>
      <c r="E13" s="299">
        <v>68414754.849999994</v>
      </c>
      <c r="F13" s="300"/>
      <c r="G13" s="300"/>
      <c r="H13" s="301"/>
      <c r="I13" s="190">
        <v>72794331.260000005</v>
      </c>
      <c r="J13" s="187">
        <f>+D13-E13</f>
        <v>0</v>
      </c>
      <c r="K13" s="195">
        <f t="shared" ref="K13:K18" si="0">+E13-I13</f>
        <v>-4379576.4100000113</v>
      </c>
    </row>
    <row r="14" spans="1:15">
      <c r="B14" s="182" t="s">
        <v>117</v>
      </c>
      <c r="C14" s="186">
        <v>799562.89</v>
      </c>
      <c r="D14" s="186">
        <v>799562.89</v>
      </c>
      <c r="E14" s="299">
        <v>799562.89</v>
      </c>
      <c r="F14" s="300"/>
      <c r="G14" s="300"/>
      <c r="H14" s="301"/>
      <c r="I14" s="190">
        <v>799562.89</v>
      </c>
      <c r="J14" s="187">
        <f>+D14-E14</f>
        <v>0</v>
      </c>
      <c r="K14" s="195">
        <f t="shared" si="0"/>
        <v>0</v>
      </c>
    </row>
    <row r="15" spans="1:15">
      <c r="B15" s="182" t="s">
        <v>119</v>
      </c>
      <c r="C15" s="186">
        <v>13048886.720000001</v>
      </c>
      <c r="D15" s="186">
        <v>13074460.789999999</v>
      </c>
      <c r="E15" s="299">
        <v>13074460.789999999</v>
      </c>
      <c r="F15" s="300"/>
      <c r="G15" s="300"/>
      <c r="H15" s="301"/>
      <c r="I15" s="190">
        <v>13073396.52</v>
      </c>
      <c r="J15" s="187">
        <f>+D15-E15</f>
        <v>0</v>
      </c>
      <c r="K15" s="195">
        <f t="shared" si="0"/>
        <v>1064.269999999553</v>
      </c>
    </row>
    <row r="16" spans="1:15">
      <c r="B16" s="182" t="s">
        <v>120</v>
      </c>
      <c r="C16" s="186">
        <v>33546</v>
      </c>
      <c r="D16" s="186">
        <v>33546</v>
      </c>
      <c r="E16" s="299">
        <v>33546</v>
      </c>
      <c r="F16" s="300"/>
      <c r="G16" s="300"/>
      <c r="H16" s="301"/>
      <c r="I16" s="190">
        <v>33546</v>
      </c>
      <c r="J16" s="187">
        <f>+D16-E16</f>
        <v>0</v>
      </c>
      <c r="K16" s="195">
        <f t="shared" si="0"/>
        <v>0</v>
      </c>
    </row>
    <row r="17" spans="1:11">
      <c r="B17" s="182" t="s">
        <v>160</v>
      </c>
      <c r="C17" s="187">
        <v>0</v>
      </c>
      <c r="D17" s="187">
        <v>0</v>
      </c>
      <c r="E17" s="299">
        <v>0</v>
      </c>
      <c r="F17" s="300"/>
      <c r="G17" s="300"/>
      <c r="H17" s="301"/>
      <c r="I17" s="190">
        <v>0</v>
      </c>
      <c r="J17" s="187">
        <f>+D17-E17</f>
        <v>0</v>
      </c>
      <c r="K17" s="195">
        <f t="shared" si="0"/>
        <v>0</v>
      </c>
    </row>
    <row r="18" spans="1:11">
      <c r="B18" s="182" t="s">
        <v>122</v>
      </c>
      <c r="C18" s="187">
        <v>0</v>
      </c>
      <c r="D18" s="187">
        <v>0</v>
      </c>
      <c r="E18" s="299">
        <v>0</v>
      </c>
      <c r="F18" s="300"/>
      <c r="G18" s="300"/>
      <c r="H18" s="301"/>
      <c r="I18" s="187">
        <v>0</v>
      </c>
      <c r="J18" s="187">
        <f>D18-E18</f>
        <v>0</v>
      </c>
      <c r="K18" s="195">
        <f t="shared" si="0"/>
        <v>0</v>
      </c>
    </row>
    <row r="19" spans="1:11" ht="13.5" thickBot="1">
      <c r="B19" s="183"/>
      <c r="C19" s="187"/>
      <c r="D19" s="187"/>
      <c r="E19" s="255"/>
      <c r="F19" s="256"/>
      <c r="G19" s="256"/>
      <c r="H19" s="257"/>
      <c r="J19" s="187"/>
      <c r="K19" s="195"/>
    </row>
    <row r="20" spans="1:11">
      <c r="B20" s="197" t="s">
        <v>26</v>
      </c>
      <c r="C20" s="198">
        <f>SUM(C13:C19)</f>
        <v>82296750.459999993</v>
      </c>
      <c r="D20" s="199">
        <f>SUM(D13:D18)</f>
        <v>82322324.530000001</v>
      </c>
      <c r="E20" s="306">
        <f>SUM(E13:E19)</f>
        <v>82322324.530000001</v>
      </c>
      <c r="F20" s="307"/>
      <c r="G20" s="307"/>
      <c r="H20" s="308"/>
      <c r="I20" s="199">
        <f>SUM(I13:I18)</f>
        <v>86700836.670000002</v>
      </c>
      <c r="J20" s="198">
        <f>SUM(J13:J19)</f>
        <v>0</v>
      </c>
      <c r="K20" s="200">
        <f>SUM(K13:K19)</f>
        <v>-4378512.1400000118</v>
      </c>
    </row>
    <row r="21" spans="1:11" ht="13.5" thickBot="1">
      <c r="B21" s="184"/>
      <c r="C21" s="188"/>
      <c r="D21" s="191"/>
      <c r="E21" s="192"/>
      <c r="F21" s="161"/>
      <c r="G21" s="161"/>
      <c r="H21" s="193"/>
      <c r="I21" s="191"/>
      <c r="J21" s="188"/>
      <c r="K21" s="196"/>
    </row>
    <row r="22" spans="1:11">
      <c r="C22" s="124">
        <f>+'anexo 2 '!I20-2234851.18-'Anexo 2 Bis'!C20</f>
        <v>55786146.860000029</v>
      </c>
      <c r="D22" s="124">
        <f>+'anexo 2 '!J20-1928773.4-'Anexo 2 Bis'!D20</f>
        <v>56044079.780000001</v>
      </c>
      <c r="E22" s="304">
        <f>+'anexo 2 '!K20-'Anexo 2 Bis'!E20:H20-1928773.4</f>
        <v>56044079.780000009</v>
      </c>
      <c r="F22" s="304"/>
      <c r="G22" s="304"/>
      <c r="H22" s="304"/>
      <c r="I22" s="124">
        <f>+'anexo 2 '!L20-1872802.41-'Anexo 2 Bis'!I20</f>
        <v>35434357.050000012</v>
      </c>
      <c r="J22" s="124"/>
      <c r="K22" s="124">
        <f>+'anexo 2 '!O20-55970.99-'Anexo 2 Bis'!K20</f>
        <v>20609722.730000012</v>
      </c>
    </row>
    <row r="23" spans="1:11">
      <c r="E23" s="305"/>
      <c r="F23" s="305"/>
      <c r="G23" s="305"/>
      <c r="H23" s="305"/>
    </row>
    <row r="24" spans="1:11" s="43" customFormat="1" ht="21" customHeight="1">
      <c r="A24" s="41"/>
      <c r="B24" s="42"/>
      <c r="C24" s="125"/>
      <c r="D24" s="302"/>
      <c r="E24" s="302"/>
      <c r="F24" s="302"/>
      <c r="G24" s="302"/>
      <c r="H24" s="277"/>
      <c r="I24" s="277"/>
      <c r="J24" s="303"/>
      <c r="K24" s="275"/>
    </row>
    <row r="25" spans="1:11" s="43" customFormat="1" ht="9" customHeight="1">
      <c r="A25" s="41"/>
      <c r="B25" s="44"/>
      <c r="C25" s="125"/>
      <c r="D25" s="276"/>
      <c r="E25" s="276"/>
      <c r="F25" s="276"/>
      <c r="G25" s="276"/>
      <c r="H25" s="277"/>
      <c r="I25" s="277"/>
      <c r="J25" s="274"/>
      <c r="K25" s="275"/>
    </row>
    <row r="26" spans="1:11" s="43" customFormat="1" ht="9.75" customHeight="1">
      <c r="A26" s="41"/>
      <c r="B26" s="44"/>
      <c r="C26" s="125"/>
      <c r="D26" s="276"/>
      <c r="E26" s="276"/>
      <c r="F26" s="276"/>
      <c r="G26" s="276"/>
      <c r="H26" s="277"/>
      <c r="I26" s="277"/>
      <c r="J26" s="274"/>
      <c r="K26" s="275"/>
    </row>
    <row r="34" spans="3:3">
      <c r="C34" s="125"/>
    </row>
  </sheetData>
  <mergeCells count="21">
    <mergeCell ref="E16:H16"/>
    <mergeCell ref="E18:H18"/>
    <mergeCell ref="E14:H14"/>
    <mergeCell ref="E15:H15"/>
    <mergeCell ref="A1:L1"/>
    <mergeCell ref="E12:H12"/>
    <mergeCell ref="E13:H13"/>
    <mergeCell ref="E9:H9"/>
    <mergeCell ref="E10:H10"/>
    <mergeCell ref="E11:H11"/>
    <mergeCell ref="B9:B11"/>
    <mergeCell ref="D26:I26"/>
    <mergeCell ref="J26:K26"/>
    <mergeCell ref="E17:H17"/>
    <mergeCell ref="D24:I24"/>
    <mergeCell ref="J24:K24"/>
    <mergeCell ref="D25:I25"/>
    <mergeCell ref="J25:K25"/>
    <mergeCell ref="E22:H22"/>
    <mergeCell ref="E23:H23"/>
    <mergeCell ref="E20:H20"/>
  </mergeCells>
  <phoneticPr fontId="0" type="noConversion"/>
  <printOptions horizontalCentered="1"/>
  <pageMargins left="1.3779527559055118" right="0.75" top="1.7716535433070868" bottom="1" header="0" footer="0"/>
  <pageSetup paperSize="9" scale="90" orientation="landscape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S8"/>
  <sheetViews>
    <sheetView workbookViewId="0">
      <selection activeCell="I16" sqref="I16"/>
    </sheetView>
  </sheetViews>
  <sheetFormatPr baseColWidth="10" defaultRowHeight="12.75"/>
  <cols>
    <col min="1" max="1" width="7.75" bestFit="1" customWidth="1"/>
    <col min="2" max="2" width="4.75" customWidth="1"/>
    <col min="3" max="3" width="8.625" bestFit="1" customWidth="1"/>
    <col min="4" max="4" width="6" customWidth="1"/>
    <col min="5" max="5" width="11.375" bestFit="1" customWidth="1"/>
    <col min="6" max="6" width="5.375" customWidth="1"/>
    <col min="7" max="7" width="19" bestFit="1" customWidth="1"/>
    <col min="8" max="8" width="6.375" customWidth="1"/>
    <col min="9" max="9" width="12.5" customWidth="1"/>
    <col min="10" max="10" width="5.25" customWidth="1"/>
    <col min="11" max="11" width="11.75" customWidth="1"/>
    <col min="12" max="12" width="4.5" customWidth="1"/>
    <col min="13" max="13" width="11.375" customWidth="1"/>
    <col min="14" max="14" width="6.75" customWidth="1"/>
    <col min="15" max="15" width="11.375" customWidth="1"/>
    <col min="16" max="16" width="6.25" customWidth="1"/>
    <col min="18" max="18" width="5.75" customWidth="1"/>
    <col min="19" max="19" width="12.625" customWidth="1"/>
  </cols>
  <sheetData>
    <row r="1" spans="1:19">
      <c r="A1" t="s">
        <v>27</v>
      </c>
      <c r="B1" t="s">
        <v>176</v>
      </c>
      <c r="C1" t="s">
        <v>4</v>
      </c>
      <c r="D1" t="s">
        <v>176</v>
      </c>
      <c r="E1" t="s">
        <v>28</v>
      </c>
      <c r="F1" t="s">
        <v>176</v>
      </c>
      <c r="G1" t="s">
        <v>29</v>
      </c>
      <c r="H1" t="s">
        <v>176</v>
      </c>
      <c r="I1" t="s">
        <v>104</v>
      </c>
      <c r="J1" t="s">
        <v>176</v>
      </c>
      <c r="K1" t="s">
        <v>10</v>
      </c>
      <c r="L1" t="s">
        <v>176</v>
      </c>
      <c r="M1" t="s">
        <v>32</v>
      </c>
      <c r="N1" t="s">
        <v>176</v>
      </c>
      <c r="O1" t="s">
        <v>12</v>
      </c>
      <c r="P1" t="s">
        <v>176</v>
      </c>
      <c r="Q1" t="s">
        <v>105</v>
      </c>
      <c r="R1" t="s">
        <v>176</v>
      </c>
      <c r="S1" t="s">
        <v>106</v>
      </c>
    </row>
    <row r="2" spans="1:19">
      <c r="A2" s="16">
        <f>+'Anexo 2 Bis'!$B$7</f>
        <v>2015</v>
      </c>
      <c r="B2" t="s">
        <v>176</v>
      </c>
      <c r="C2">
        <v>2</v>
      </c>
      <c r="D2" t="s">
        <v>176</v>
      </c>
      <c r="E2" s="16" t="str">
        <f>+'Anexo 2 Bis'!$L$5</f>
        <v>010102</v>
      </c>
      <c r="F2" t="s">
        <v>176</v>
      </c>
      <c r="G2" s="18" t="str">
        <f>+'Anexo 2 Bis'!B13</f>
        <v>41100 Personal</v>
      </c>
      <c r="H2" t="s">
        <v>176</v>
      </c>
      <c r="I2" s="18">
        <f>+'Anexo 2 Bis'!C13</f>
        <v>68414754.849999994</v>
      </c>
      <c r="J2" t="s">
        <v>176</v>
      </c>
      <c r="K2" s="18">
        <f>+'Anexo 2 Bis'!D13</f>
        <v>68414754.849999994</v>
      </c>
      <c r="L2" t="s">
        <v>176</v>
      </c>
      <c r="M2" s="18">
        <f>+'Anexo 2 Bis'!E13</f>
        <v>68414754.849999994</v>
      </c>
      <c r="N2" t="s">
        <v>176</v>
      </c>
      <c r="O2" s="18">
        <f>+'Anexo 2 Bis'!I13</f>
        <v>72794331.260000005</v>
      </c>
      <c r="P2" t="s">
        <v>176</v>
      </c>
      <c r="Q2" s="18">
        <f>+'Anexo 2 Bis'!J13</f>
        <v>0</v>
      </c>
      <c r="R2" t="s">
        <v>176</v>
      </c>
      <c r="S2" s="18">
        <f>+'Anexo 2 Bis'!K13</f>
        <v>-4379576.4100000113</v>
      </c>
    </row>
    <row r="3" spans="1:19">
      <c r="A3" s="16">
        <f>+'Anexo 2 Bis'!$B$7</f>
        <v>2015</v>
      </c>
      <c r="B3" t="s">
        <v>176</v>
      </c>
      <c r="C3">
        <v>2</v>
      </c>
      <c r="D3" t="s">
        <v>176</v>
      </c>
      <c r="E3" s="16" t="str">
        <f>+'Anexo 2 Bis'!$L$5</f>
        <v>010102</v>
      </c>
      <c r="F3" t="s">
        <v>176</v>
      </c>
      <c r="G3" s="18" t="str">
        <f>+'Anexo 2 Bis'!B14</f>
        <v>41200 Bienes</v>
      </c>
      <c r="H3" t="s">
        <v>176</v>
      </c>
      <c r="I3" s="18">
        <f>+'Anexo 2 Bis'!C14</f>
        <v>799562.89</v>
      </c>
      <c r="J3" t="s">
        <v>176</v>
      </c>
      <c r="K3" s="18">
        <f>+'Anexo 2 Bis'!D14</f>
        <v>799562.89</v>
      </c>
      <c r="L3" t="s">
        <v>176</v>
      </c>
      <c r="M3" s="18">
        <f>+'Anexo 2 Bis'!E14</f>
        <v>799562.89</v>
      </c>
      <c r="N3" t="s">
        <v>176</v>
      </c>
      <c r="O3" s="18">
        <f>+'Anexo 2 Bis'!I14</f>
        <v>799562.89</v>
      </c>
      <c r="P3" t="s">
        <v>176</v>
      </c>
      <c r="Q3" s="18">
        <f>+'Anexo 2 Bis'!J14</f>
        <v>0</v>
      </c>
      <c r="R3" t="s">
        <v>176</v>
      </c>
      <c r="S3" s="18">
        <f>+'Anexo 2 Bis'!K14</f>
        <v>0</v>
      </c>
    </row>
    <row r="4" spans="1:19">
      <c r="A4" s="16">
        <f>+'Anexo 2 Bis'!$B$7</f>
        <v>2015</v>
      </c>
      <c r="B4" t="s">
        <v>176</v>
      </c>
      <c r="C4">
        <v>2</v>
      </c>
      <c r="D4" t="s">
        <v>176</v>
      </c>
      <c r="E4" s="16" t="str">
        <f>+'Anexo 2 Bis'!$L$5</f>
        <v>010102</v>
      </c>
      <c r="F4" t="s">
        <v>176</v>
      </c>
      <c r="G4" s="18" t="str">
        <f>+'Anexo 2 Bis'!B15</f>
        <v>41300 Servicios</v>
      </c>
      <c r="H4" t="s">
        <v>176</v>
      </c>
      <c r="I4" s="18">
        <f>+'Anexo 2 Bis'!C15</f>
        <v>13048886.720000001</v>
      </c>
      <c r="J4" t="s">
        <v>176</v>
      </c>
      <c r="K4" s="18">
        <f>+'Anexo 2 Bis'!D15</f>
        <v>13074460.789999999</v>
      </c>
      <c r="L4" t="s">
        <v>176</v>
      </c>
      <c r="M4" s="18">
        <f>+'Anexo 2 Bis'!E15</f>
        <v>13074460.789999999</v>
      </c>
      <c r="N4" t="s">
        <v>176</v>
      </c>
      <c r="O4" s="18">
        <f>+'Anexo 2 Bis'!I15</f>
        <v>13073396.52</v>
      </c>
      <c r="P4" t="s">
        <v>176</v>
      </c>
      <c r="Q4" s="18">
        <f>+'Anexo 2 Bis'!J15</f>
        <v>0</v>
      </c>
      <c r="R4" t="s">
        <v>176</v>
      </c>
      <c r="S4" s="18">
        <f>+'Anexo 2 Bis'!K15</f>
        <v>1064.269999999553</v>
      </c>
    </row>
    <row r="5" spans="1:19">
      <c r="A5" s="16">
        <f>+'Anexo 2 Bis'!$B$7</f>
        <v>2015</v>
      </c>
      <c r="B5" t="s">
        <v>176</v>
      </c>
      <c r="C5">
        <v>2</v>
      </c>
      <c r="D5" t="s">
        <v>176</v>
      </c>
      <c r="E5" s="16" t="str">
        <f>+'Anexo 2 Bis'!$L$5</f>
        <v>010102</v>
      </c>
      <c r="F5" t="s">
        <v>176</v>
      </c>
      <c r="G5" s="18" t="str">
        <f>+'Anexo 2 Bis'!B16</f>
        <v>51100 Bs.Capital</v>
      </c>
      <c r="H5" t="s">
        <v>176</v>
      </c>
      <c r="I5" s="18">
        <f>+'Anexo 2 Bis'!C16</f>
        <v>33546</v>
      </c>
      <c r="J5" t="s">
        <v>176</v>
      </c>
      <c r="K5" s="18">
        <f>+'Anexo 2 Bis'!D16</f>
        <v>33546</v>
      </c>
      <c r="L5" t="s">
        <v>176</v>
      </c>
      <c r="M5" s="18">
        <f>+'Anexo 2 Bis'!E16</f>
        <v>33546</v>
      </c>
      <c r="N5" t="s">
        <v>176</v>
      </c>
      <c r="O5" s="18">
        <f>+'Anexo 2 Bis'!I16</f>
        <v>33546</v>
      </c>
      <c r="P5" t="s">
        <v>176</v>
      </c>
      <c r="Q5" s="18">
        <f>+'Anexo 2 Bis'!J16</f>
        <v>0</v>
      </c>
      <c r="R5" t="s">
        <v>176</v>
      </c>
      <c r="S5" s="18">
        <f>+'Anexo 2 Bis'!K16</f>
        <v>0</v>
      </c>
    </row>
    <row r="6" spans="1:19">
      <c r="A6" s="16">
        <f>+'Anexo 2 Bis'!$B$7</f>
        <v>2015</v>
      </c>
      <c r="B6" t="s">
        <v>176</v>
      </c>
      <c r="C6">
        <v>2</v>
      </c>
      <c r="D6" t="s">
        <v>176</v>
      </c>
      <c r="E6" s="16" t="str">
        <f>+'Anexo 2 Bis'!$L$5</f>
        <v>010102</v>
      </c>
      <c r="F6" t="s">
        <v>176</v>
      </c>
      <c r="G6" s="18" t="str">
        <f>+'Anexo 2 Bis'!B17</f>
        <v>41300 Trasferencias</v>
      </c>
      <c r="H6" t="s">
        <v>176</v>
      </c>
      <c r="I6" s="18">
        <f>+'Anexo 2 Bis'!C17</f>
        <v>0</v>
      </c>
      <c r="J6" t="s">
        <v>176</v>
      </c>
      <c r="K6" s="18">
        <f>+'Anexo 2 Bis'!D17</f>
        <v>0</v>
      </c>
      <c r="L6" t="s">
        <v>176</v>
      </c>
      <c r="M6" s="18">
        <f>+'Anexo 2 Bis'!E17</f>
        <v>0</v>
      </c>
      <c r="N6" t="s">
        <v>176</v>
      </c>
      <c r="O6" s="18">
        <f>+'Anexo 2 Bis'!I17</f>
        <v>0</v>
      </c>
      <c r="P6" t="s">
        <v>176</v>
      </c>
      <c r="Q6" s="18">
        <f>+'Anexo 2 Bis'!J17</f>
        <v>0</v>
      </c>
      <c r="R6" t="s">
        <v>176</v>
      </c>
      <c r="S6" s="18">
        <f>+'Anexo 2 Bis'!K17</f>
        <v>0</v>
      </c>
    </row>
    <row r="7" spans="1:19">
      <c r="A7" s="16">
        <f>+'Anexo 2 Bis'!$B$7</f>
        <v>2015</v>
      </c>
      <c r="B7" t="s">
        <v>176</v>
      </c>
      <c r="C7">
        <v>2</v>
      </c>
      <c r="D7" t="s">
        <v>176</v>
      </c>
      <c r="E7" s="16" t="str">
        <f>+'Anexo 2 Bis'!$L$5</f>
        <v>010102</v>
      </c>
      <c r="F7" t="s">
        <v>176</v>
      </c>
      <c r="G7" s="18" t="str">
        <f>+'Anexo 2 Bis'!B18</f>
        <v>74100 Deuda Ej.Anter</v>
      </c>
      <c r="H7" t="s">
        <v>176</v>
      </c>
      <c r="I7" s="18">
        <f>+'Anexo 2 Bis'!C18</f>
        <v>0</v>
      </c>
      <c r="J7" t="s">
        <v>176</v>
      </c>
      <c r="K7" s="18">
        <f>+'Anexo 2 Bis'!D18</f>
        <v>0</v>
      </c>
      <c r="L7" t="s">
        <v>176</v>
      </c>
      <c r="M7" s="18">
        <f>+'Anexo 2 Bis'!E18</f>
        <v>0</v>
      </c>
      <c r="N7" t="s">
        <v>176</v>
      </c>
      <c r="O7" s="18">
        <f>+'Anexo 2 Bis'!I18</f>
        <v>0</v>
      </c>
      <c r="P7" t="s">
        <v>176</v>
      </c>
      <c r="Q7" s="18">
        <f>+'Anexo 2 Bis'!J18</f>
        <v>0</v>
      </c>
      <c r="R7" t="s">
        <v>176</v>
      </c>
      <c r="S7" s="18">
        <f>+'Anexo 2 Bis'!K18</f>
        <v>0</v>
      </c>
    </row>
    <row r="8" spans="1:19">
      <c r="A8" s="16"/>
      <c r="B8" s="16"/>
      <c r="E8" s="16"/>
      <c r="F8" s="16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</sheetData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1"/>
  <sheetViews>
    <sheetView topLeftCell="B1" zoomScale="75" workbookViewId="0">
      <selection activeCell="F8" sqref="F8"/>
    </sheetView>
  </sheetViews>
  <sheetFormatPr baseColWidth="10" defaultRowHeight="12.75"/>
  <cols>
    <col min="3" max="3" width="12.25" customWidth="1"/>
    <col min="5" max="8" width="3.125" customWidth="1"/>
    <col min="9" max="9" width="13.5" customWidth="1"/>
    <col min="12" max="12" width="12.125" customWidth="1"/>
  </cols>
  <sheetData>
    <row r="1" spans="1:15" ht="15">
      <c r="A1" s="309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1"/>
      <c r="N1" s="1"/>
      <c r="O1" s="1"/>
    </row>
    <row r="3" spans="1:15">
      <c r="A3" s="2" t="s">
        <v>78</v>
      </c>
    </row>
    <row r="4" spans="1:15">
      <c r="B4" s="2" t="s">
        <v>79</v>
      </c>
    </row>
    <row r="5" spans="1:15">
      <c r="A5" t="s">
        <v>161</v>
      </c>
      <c r="K5" t="s">
        <v>2</v>
      </c>
      <c r="L5" s="49" t="s">
        <v>156</v>
      </c>
    </row>
    <row r="7" spans="1:15">
      <c r="A7" t="s">
        <v>3</v>
      </c>
      <c r="B7" s="3">
        <v>2015</v>
      </c>
      <c r="D7" t="s">
        <v>4</v>
      </c>
      <c r="E7" s="52"/>
      <c r="F7" s="52" t="s">
        <v>67</v>
      </c>
      <c r="G7" s="52"/>
      <c r="H7" s="52"/>
    </row>
    <row r="8" spans="1:15" ht="13.5" thickBot="1"/>
    <row r="9" spans="1:15" s="5" customFormat="1" ht="10.5">
      <c r="B9" s="330" t="s">
        <v>5</v>
      </c>
      <c r="C9" s="320" t="s">
        <v>80</v>
      </c>
      <c r="D9" s="320" t="s">
        <v>81</v>
      </c>
      <c r="E9" s="320"/>
      <c r="F9" s="320"/>
      <c r="G9" s="320"/>
      <c r="H9" s="320"/>
      <c r="I9" s="320" t="s">
        <v>82</v>
      </c>
      <c r="J9" s="4" t="s">
        <v>83</v>
      </c>
      <c r="K9" s="320" t="s">
        <v>84</v>
      </c>
      <c r="L9" s="45" t="s">
        <v>85</v>
      </c>
    </row>
    <row r="10" spans="1:15" s="5" customFormat="1" ht="10.5">
      <c r="B10" s="331"/>
      <c r="C10" s="321"/>
      <c r="D10" s="328" t="s">
        <v>16</v>
      </c>
      <c r="E10" s="328"/>
      <c r="F10" s="328"/>
      <c r="G10" s="328"/>
      <c r="H10" s="328"/>
      <c r="I10" s="321"/>
      <c r="J10" s="6" t="s">
        <v>86</v>
      </c>
      <c r="K10" s="321"/>
      <c r="L10" s="46" t="s">
        <v>87</v>
      </c>
    </row>
    <row r="11" spans="1:15" s="5" customFormat="1" ht="10.5">
      <c r="B11" s="331"/>
      <c r="C11" s="321"/>
      <c r="D11" s="321" t="s">
        <v>23</v>
      </c>
      <c r="E11" s="321" t="s">
        <v>24</v>
      </c>
      <c r="F11" s="321"/>
      <c r="G11" s="321"/>
      <c r="H11" s="321"/>
      <c r="I11" s="321"/>
      <c r="J11" s="6" t="s">
        <v>88</v>
      </c>
      <c r="K11" s="321"/>
      <c r="L11" s="46" t="s">
        <v>45</v>
      </c>
    </row>
    <row r="12" spans="1:15" s="5" customFormat="1" ht="11.25" thickBot="1">
      <c r="B12" s="332"/>
      <c r="C12" s="322"/>
      <c r="D12" s="322"/>
      <c r="E12" s="322"/>
      <c r="F12" s="322"/>
      <c r="G12" s="322"/>
      <c r="H12" s="322"/>
      <c r="I12" s="322"/>
      <c r="J12" s="7" t="s">
        <v>45</v>
      </c>
      <c r="K12" s="322"/>
      <c r="L12" s="47"/>
    </row>
    <row r="13" spans="1:15" s="5" customFormat="1" ht="10.5">
      <c r="B13" s="61"/>
      <c r="C13" s="62"/>
      <c r="D13" s="62"/>
      <c r="E13" s="327"/>
      <c r="F13" s="327"/>
      <c r="G13" s="327"/>
      <c r="H13" s="327"/>
      <c r="I13" s="62"/>
      <c r="J13" s="62"/>
      <c r="K13" s="62"/>
      <c r="L13" s="63"/>
    </row>
    <row r="14" spans="1:15" s="5" customFormat="1" ht="10.5">
      <c r="B14" s="64"/>
      <c r="C14" s="65"/>
      <c r="D14" s="65"/>
      <c r="E14" s="323"/>
      <c r="F14" s="323"/>
      <c r="G14" s="323"/>
      <c r="H14" s="323"/>
      <c r="I14" s="65"/>
      <c r="J14" s="65"/>
      <c r="K14" s="65"/>
      <c r="L14" s="66"/>
    </row>
    <row r="15" spans="1:15" s="5" customFormat="1" ht="10.5">
      <c r="B15" s="64"/>
      <c r="C15" s="65"/>
      <c r="D15" s="65"/>
      <c r="E15" s="323"/>
      <c r="F15" s="323"/>
      <c r="G15" s="323"/>
      <c r="H15" s="323"/>
      <c r="I15" s="65"/>
      <c r="J15" s="65"/>
      <c r="K15" s="65"/>
      <c r="L15" s="66"/>
    </row>
    <row r="16" spans="1:15" s="5" customFormat="1" ht="10.5">
      <c r="B16" s="64"/>
      <c r="C16" s="65"/>
      <c r="D16" s="65"/>
      <c r="E16" s="323"/>
      <c r="F16" s="323"/>
      <c r="G16" s="323"/>
      <c r="H16" s="323"/>
      <c r="I16" s="65"/>
      <c r="J16" s="65"/>
      <c r="K16" s="65"/>
      <c r="L16" s="66"/>
    </row>
    <row r="17" spans="1:12" s="5" customFormat="1" ht="10.5">
      <c r="B17" s="64"/>
      <c r="C17" s="65"/>
      <c r="D17" s="65"/>
      <c r="E17" s="323"/>
      <c r="F17" s="323"/>
      <c r="G17" s="323"/>
      <c r="H17" s="323"/>
      <c r="I17" s="65"/>
      <c r="J17" s="65"/>
      <c r="K17" s="65"/>
      <c r="L17" s="66"/>
    </row>
    <row r="18" spans="1:12" s="5" customFormat="1" ht="10.5">
      <c r="B18" s="64"/>
      <c r="C18" s="65"/>
      <c r="D18" s="324" t="s">
        <v>107</v>
      </c>
      <c r="E18" s="325"/>
      <c r="F18" s="325"/>
      <c r="G18" s="325"/>
      <c r="H18" s="325"/>
      <c r="I18" s="326"/>
      <c r="J18" s="65"/>
      <c r="K18" s="65"/>
      <c r="L18" s="66"/>
    </row>
    <row r="19" spans="1:12" s="5" customFormat="1" ht="10.5">
      <c r="B19" s="64"/>
      <c r="C19" s="65"/>
      <c r="D19" s="65"/>
      <c r="E19" s="323"/>
      <c r="F19" s="323"/>
      <c r="G19" s="323"/>
      <c r="H19" s="323"/>
      <c r="I19" s="65"/>
      <c r="J19" s="65"/>
      <c r="K19" s="65"/>
      <c r="L19" s="66"/>
    </row>
    <row r="20" spans="1:12" s="5" customFormat="1" ht="10.5">
      <c r="B20" s="64"/>
      <c r="C20" s="65"/>
      <c r="D20" s="65"/>
      <c r="E20" s="323"/>
      <c r="F20" s="323"/>
      <c r="G20" s="323"/>
      <c r="H20" s="323"/>
      <c r="I20" s="65"/>
      <c r="J20" s="65"/>
      <c r="K20" s="65"/>
      <c r="L20" s="66"/>
    </row>
    <row r="21" spans="1:12" s="5" customFormat="1" ht="10.5">
      <c r="B21" s="64"/>
      <c r="C21" s="65"/>
      <c r="D21" s="65"/>
      <c r="E21" s="323"/>
      <c r="F21" s="323"/>
      <c r="G21" s="323"/>
      <c r="H21" s="323"/>
      <c r="I21" s="65"/>
      <c r="J21" s="65"/>
      <c r="K21" s="65"/>
      <c r="L21" s="66"/>
    </row>
    <row r="22" spans="1:12" s="5" customFormat="1" ht="10.5">
      <c r="B22" s="64"/>
      <c r="C22" s="65"/>
      <c r="D22" s="65"/>
      <c r="E22" s="323"/>
      <c r="F22" s="323"/>
      <c r="G22" s="323"/>
      <c r="H22" s="323"/>
      <c r="I22" s="65"/>
      <c r="J22" s="65"/>
      <c r="K22" s="65"/>
      <c r="L22" s="66"/>
    </row>
    <row r="23" spans="1:12" s="5" customFormat="1" ht="10.5">
      <c r="B23" s="64"/>
      <c r="C23" s="65"/>
      <c r="D23" s="65"/>
      <c r="E23" s="323"/>
      <c r="F23" s="323"/>
      <c r="G23" s="323"/>
      <c r="H23" s="323"/>
      <c r="I23" s="65"/>
      <c r="J23" s="65"/>
      <c r="K23" s="65"/>
      <c r="L23" s="66"/>
    </row>
    <row r="24" spans="1:12" s="5" customFormat="1" ht="10.5">
      <c r="B24" s="64"/>
      <c r="C24" s="65"/>
      <c r="D24" s="65"/>
      <c r="E24" s="323"/>
      <c r="F24" s="323"/>
      <c r="G24" s="323"/>
      <c r="H24" s="323"/>
      <c r="I24" s="65"/>
      <c r="J24" s="65"/>
      <c r="K24" s="65"/>
      <c r="L24" s="66"/>
    </row>
    <row r="25" spans="1:12" s="5" customFormat="1" ht="10.5">
      <c r="B25" s="64"/>
      <c r="C25" s="65"/>
      <c r="D25" s="65"/>
      <c r="E25" s="323"/>
      <c r="F25" s="323"/>
      <c r="G25" s="323"/>
      <c r="H25" s="323"/>
      <c r="I25" s="65"/>
      <c r="J25" s="65"/>
      <c r="K25" s="65"/>
      <c r="L25" s="66"/>
    </row>
    <row r="26" spans="1:12" s="5" customFormat="1" ht="10.5">
      <c r="B26" s="67"/>
      <c r="C26" s="68"/>
      <c r="D26" s="68"/>
      <c r="E26" s="329"/>
      <c r="F26" s="329"/>
      <c r="G26" s="329"/>
      <c r="H26" s="329"/>
      <c r="I26" s="68"/>
      <c r="J26" s="68"/>
      <c r="K26" s="68"/>
      <c r="L26" s="69">
        <v>0</v>
      </c>
    </row>
    <row r="27" spans="1:12" s="5" customFormat="1" ht="11.25" thickBot="1">
      <c r="B27" s="70"/>
      <c r="C27" s="48"/>
      <c r="D27" s="48"/>
      <c r="E27" s="48"/>
      <c r="F27" s="48"/>
      <c r="G27" s="48"/>
      <c r="H27" s="48"/>
      <c r="I27" s="48"/>
      <c r="J27" s="48"/>
      <c r="K27" s="48"/>
      <c r="L27" s="71"/>
    </row>
    <row r="28" spans="1:12" s="5" customFormat="1" ht="10.5"/>
    <row r="29" spans="1:12" s="43" customFormat="1" ht="21" customHeight="1">
      <c r="A29" s="41"/>
      <c r="B29" s="42"/>
      <c r="D29" s="302"/>
      <c r="E29" s="302"/>
      <c r="F29" s="302"/>
      <c r="G29" s="302"/>
      <c r="H29" s="277"/>
      <c r="I29" s="277"/>
      <c r="J29" s="302"/>
      <c r="K29" s="277"/>
    </row>
    <row r="30" spans="1:12" s="43" customFormat="1" ht="9" customHeight="1">
      <c r="A30" s="41"/>
      <c r="B30" s="44"/>
      <c r="D30" s="276"/>
      <c r="E30" s="276"/>
      <c r="F30" s="276"/>
      <c r="G30" s="276"/>
      <c r="H30" s="277"/>
      <c r="I30" s="277"/>
      <c r="J30" s="276"/>
      <c r="K30" s="277"/>
    </row>
    <row r="31" spans="1:12" s="43" customFormat="1" ht="9.75" customHeight="1">
      <c r="A31" s="41"/>
      <c r="B31" s="44"/>
      <c r="D31" s="276"/>
      <c r="E31" s="276"/>
      <c r="F31" s="276"/>
      <c r="G31" s="276"/>
      <c r="H31" s="277"/>
      <c r="I31" s="277"/>
      <c r="J31" s="276"/>
      <c r="K31" s="277"/>
    </row>
  </sheetData>
  <mergeCells count="29">
    <mergeCell ref="A1:L1"/>
    <mergeCell ref="D29:I29"/>
    <mergeCell ref="J29:K29"/>
    <mergeCell ref="E13:H13"/>
    <mergeCell ref="E14:H14"/>
    <mergeCell ref="E15:H15"/>
    <mergeCell ref="D9:H9"/>
    <mergeCell ref="D10:H10"/>
    <mergeCell ref="E23:H23"/>
    <mergeCell ref="E16:H16"/>
    <mergeCell ref="E25:H25"/>
    <mergeCell ref="E26:H26"/>
    <mergeCell ref="B9:B12"/>
    <mergeCell ref="C9:C12"/>
    <mergeCell ref="D11:D12"/>
    <mergeCell ref="E11:H12"/>
    <mergeCell ref="D30:I30"/>
    <mergeCell ref="J30:K30"/>
    <mergeCell ref="D31:I31"/>
    <mergeCell ref="J31:K31"/>
    <mergeCell ref="I9:I12"/>
    <mergeCell ref="K9:K12"/>
    <mergeCell ref="E17:H17"/>
    <mergeCell ref="E19:H19"/>
    <mergeCell ref="D18:I18"/>
    <mergeCell ref="E24:H24"/>
    <mergeCell ref="E20:H20"/>
    <mergeCell ref="E21:H21"/>
    <mergeCell ref="E22:H22"/>
  </mergeCells>
  <phoneticPr fontId="0" type="noConversion"/>
  <printOptions horizontalCentered="1"/>
  <pageMargins left="1.1811023622047245" right="0.75" top="1.7716535433070868" bottom="1" header="0" footer="0"/>
  <pageSetup paperSize="9" orientation="landscape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B2" sqref="B2"/>
    </sheetView>
  </sheetViews>
  <sheetFormatPr baseColWidth="10" defaultRowHeight="12.75"/>
  <cols>
    <col min="6" max="6" width="13.875" customWidth="1"/>
    <col min="7" max="7" width="12.625" customWidth="1"/>
  </cols>
  <sheetData>
    <row r="1" spans="1:11">
      <c r="A1" t="s">
        <v>27</v>
      </c>
      <c r="B1" t="s">
        <v>4</v>
      </c>
      <c r="C1" t="s">
        <v>28</v>
      </c>
      <c r="D1" t="s">
        <v>29</v>
      </c>
      <c r="E1" t="s">
        <v>89</v>
      </c>
      <c r="F1" t="s">
        <v>30</v>
      </c>
      <c r="G1" t="s">
        <v>31</v>
      </c>
      <c r="H1" t="s">
        <v>90</v>
      </c>
      <c r="I1" t="s">
        <v>91</v>
      </c>
      <c r="J1" t="s">
        <v>92</v>
      </c>
      <c r="K1" t="s">
        <v>83</v>
      </c>
    </row>
    <row r="2" spans="1:11">
      <c r="A2" s="16">
        <f>+'anexo 3 '!$B$7</f>
        <v>2015</v>
      </c>
      <c r="B2" t="e">
        <f>+'anexo 3 '!$G$7+'anexo 3 '!$E$7+'anexo 3 '!$F$7+'anexo 3 '!$H$7</f>
        <v>#VALUE!</v>
      </c>
      <c r="C2" s="16" t="str">
        <f>+'anexo 3 '!$L$5</f>
        <v>010102</v>
      </c>
      <c r="E2" s="18"/>
      <c r="F2" s="18"/>
      <c r="G2" s="18"/>
      <c r="H2" s="18"/>
      <c r="I2" s="18"/>
      <c r="J2" s="18"/>
      <c r="K2" s="18"/>
    </row>
    <row r="3" spans="1:11">
      <c r="A3" s="16">
        <f>+'anexo 3 '!$B$7</f>
        <v>2015</v>
      </c>
      <c r="B3" t="e">
        <f>+'anexo 3 '!$G$7+'anexo 3 '!$E$7+'anexo 3 '!$F$7+'anexo 3 '!$H$7</f>
        <v>#VALUE!</v>
      </c>
      <c r="C3" s="16" t="str">
        <f>+'anexo 3 '!$L$5</f>
        <v>010102</v>
      </c>
      <c r="E3" s="18"/>
      <c r="F3" s="18"/>
      <c r="G3" s="18"/>
      <c r="H3" s="18"/>
      <c r="I3" s="18"/>
      <c r="J3" s="18"/>
      <c r="K3" s="18"/>
    </row>
    <row r="4" spans="1:11">
      <c r="A4" s="16">
        <f>+'anexo 3 '!$B$7</f>
        <v>2015</v>
      </c>
      <c r="B4" t="e">
        <f>+'anexo 3 '!$G$7+'anexo 3 '!$E$7+'anexo 3 '!$F$7+'anexo 3 '!$H$7</f>
        <v>#VALUE!</v>
      </c>
      <c r="C4" s="16" t="str">
        <f>+'anexo 3 '!$L$5</f>
        <v>010102</v>
      </c>
      <c r="E4" s="18"/>
      <c r="F4" s="18"/>
      <c r="G4" s="18"/>
      <c r="H4" s="18"/>
      <c r="I4" s="18"/>
      <c r="J4" s="18"/>
      <c r="K4" s="18"/>
    </row>
    <row r="5" spans="1:11">
      <c r="A5" s="16">
        <f>+'anexo 3 '!$B$7</f>
        <v>2015</v>
      </c>
      <c r="B5" t="e">
        <f>+'anexo 3 '!$G$7+'anexo 3 '!$E$7+'anexo 3 '!$F$7+'anexo 3 '!$H$7</f>
        <v>#VALUE!</v>
      </c>
      <c r="C5" s="16" t="str">
        <f>+'anexo 3 '!$L$5</f>
        <v>010102</v>
      </c>
      <c r="E5" s="18"/>
      <c r="F5" s="18"/>
      <c r="G5" s="18"/>
      <c r="H5" s="18"/>
      <c r="I5" s="18"/>
      <c r="J5" s="18"/>
      <c r="K5" s="18"/>
    </row>
    <row r="6" spans="1:11">
      <c r="A6" s="16">
        <f>+'anexo 3 '!$B$7</f>
        <v>2015</v>
      </c>
      <c r="B6" t="e">
        <f>+'anexo 3 '!$G$7+'anexo 3 '!$E$7+'anexo 3 '!$F$7+'anexo 3 '!$H$7</f>
        <v>#VALUE!</v>
      </c>
      <c r="C6" s="16" t="str">
        <f>+'anexo 3 '!$L$5</f>
        <v>010102</v>
      </c>
      <c r="E6" s="18"/>
      <c r="F6" s="18" t="str">
        <f>+'anexo 3 '!D18</f>
        <v>N   O          A   P   L   I   C   A   B   L   E</v>
      </c>
      <c r="G6" s="18"/>
      <c r="H6" s="18"/>
      <c r="I6" s="18"/>
      <c r="J6" s="18"/>
      <c r="K6" s="18"/>
    </row>
    <row r="7" spans="1:11">
      <c r="A7" s="16">
        <f>+'anexo 3 '!$B$7</f>
        <v>2015</v>
      </c>
      <c r="B7" t="e">
        <f>+'anexo 3 '!$G$7+'anexo 3 '!$E$7+'anexo 3 '!$F$7+'anexo 3 '!$H$7</f>
        <v>#VALUE!</v>
      </c>
      <c r="C7" s="16" t="str">
        <f>+'anexo 3 '!$L$5</f>
        <v>010102</v>
      </c>
      <c r="E7" s="18"/>
      <c r="F7" s="18"/>
      <c r="G7" s="18"/>
      <c r="H7" s="18"/>
      <c r="I7" s="18"/>
      <c r="J7" s="18"/>
      <c r="K7" s="18"/>
    </row>
    <row r="8" spans="1:11">
      <c r="A8" s="16">
        <f>+'anexo 3 '!$B$7</f>
        <v>2015</v>
      </c>
      <c r="B8" t="e">
        <f>+'anexo 3 '!$G$7+'anexo 3 '!$E$7+'anexo 3 '!$F$7+'anexo 3 '!$H$7</f>
        <v>#VALUE!</v>
      </c>
      <c r="C8" s="16" t="str">
        <f>+'anexo 3 '!$L$5</f>
        <v>010102</v>
      </c>
      <c r="E8" s="18"/>
      <c r="F8" s="18"/>
      <c r="G8" s="18"/>
      <c r="H8" s="18"/>
      <c r="I8" s="18"/>
      <c r="J8" s="18"/>
      <c r="K8" s="18"/>
    </row>
    <row r="9" spans="1:11">
      <c r="A9" s="16">
        <f>+'anexo 3 '!$B$7</f>
        <v>2015</v>
      </c>
      <c r="B9" t="e">
        <f>+'anexo 3 '!$G$7+'anexo 3 '!$E$7+'anexo 3 '!$F$7+'anexo 3 '!$H$7</f>
        <v>#VALUE!</v>
      </c>
      <c r="C9" s="16" t="str">
        <f>+'anexo 3 '!$L$5</f>
        <v>010102</v>
      </c>
      <c r="E9" s="18"/>
      <c r="F9" s="18"/>
      <c r="G9" s="18"/>
      <c r="H9" s="18"/>
      <c r="I9" s="18"/>
      <c r="J9" s="18"/>
      <c r="K9" s="18"/>
    </row>
    <row r="10" spans="1:11">
      <c r="A10" s="16">
        <f>+'anexo 3 '!$B$7</f>
        <v>2015</v>
      </c>
      <c r="B10" t="e">
        <f>+'anexo 3 '!$G$7+'anexo 3 '!$E$7+'anexo 3 '!$F$7+'anexo 3 '!$H$7</f>
        <v>#VALUE!</v>
      </c>
      <c r="C10" s="16" t="str">
        <f>+'anexo 3 '!$L$5</f>
        <v>010102</v>
      </c>
      <c r="E10" s="18"/>
      <c r="F10" s="18"/>
      <c r="G10" s="18"/>
      <c r="H10" s="18"/>
      <c r="I10" s="18"/>
      <c r="J10" s="18"/>
      <c r="K10" s="18"/>
    </row>
    <row r="11" spans="1:11">
      <c r="A11" s="16">
        <f>+'anexo 3 '!$B$7</f>
        <v>2015</v>
      </c>
      <c r="B11" t="e">
        <f>+'anexo 3 '!$G$7+'anexo 3 '!$E$7+'anexo 3 '!$F$7+'anexo 3 '!$H$7</f>
        <v>#VALUE!</v>
      </c>
      <c r="C11" s="16" t="str">
        <f>+'anexo 3 '!$L$5</f>
        <v>010102</v>
      </c>
      <c r="E11" s="18"/>
      <c r="F11" s="18"/>
      <c r="G11" s="18"/>
      <c r="H11" s="18"/>
      <c r="I11" s="18"/>
      <c r="J11" s="18"/>
      <c r="K11" s="18"/>
    </row>
    <row r="12" spans="1:11">
      <c r="A12" s="16">
        <f>+'anexo 3 '!$B$7</f>
        <v>2015</v>
      </c>
      <c r="B12" t="e">
        <f>+'anexo 3 '!$G$7+'anexo 3 '!$E$7+'anexo 3 '!$F$7+'anexo 3 '!$H$7</f>
        <v>#VALUE!</v>
      </c>
      <c r="C12" s="16" t="str">
        <f>+'anexo 3 '!$L$5</f>
        <v>010102</v>
      </c>
      <c r="E12" s="18"/>
      <c r="F12" s="18"/>
      <c r="G12" s="18"/>
      <c r="H12" s="18"/>
      <c r="I12" s="18"/>
      <c r="J12" s="18"/>
      <c r="K12" s="18"/>
    </row>
    <row r="13" spans="1:11">
      <c r="A13" s="16">
        <f>+'anexo 3 '!$B$7</f>
        <v>2015</v>
      </c>
      <c r="B13" t="e">
        <f>+'anexo 3 '!$G$7+'anexo 3 '!$E$7+'anexo 3 '!$F$7+'anexo 3 '!$H$7</f>
        <v>#VALUE!</v>
      </c>
      <c r="C13" s="16" t="str">
        <f>+'anexo 3 '!$L$5</f>
        <v>010102</v>
      </c>
      <c r="E13" s="18"/>
      <c r="F13" s="18"/>
      <c r="G13" s="18"/>
      <c r="H13" s="18"/>
      <c r="I13" s="18"/>
      <c r="J13" s="18"/>
      <c r="K13" s="18"/>
    </row>
    <row r="14" spans="1:11">
      <c r="A14" s="16">
        <f>+'anexo 3 '!$B$7</f>
        <v>2015</v>
      </c>
      <c r="B14" t="e">
        <f>+'anexo 3 '!$G$7+'anexo 3 '!$E$7+'anexo 3 '!$F$7+'anexo 3 '!$H$7</f>
        <v>#VALUE!</v>
      </c>
      <c r="C14" s="16" t="str">
        <f>+'anexo 3 '!$L$5</f>
        <v>010102</v>
      </c>
      <c r="E14" s="18"/>
      <c r="F14" s="18"/>
      <c r="G14" s="18"/>
      <c r="H14" s="18"/>
      <c r="I14" s="18"/>
      <c r="J14" s="18"/>
      <c r="K14" s="18"/>
    </row>
  </sheetData>
  <phoneticPr fontId="0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2"/>
  <sheetViews>
    <sheetView topLeftCell="A2" zoomScale="75" workbookViewId="0">
      <selection activeCell="I27" sqref="I27"/>
    </sheetView>
  </sheetViews>
  <sheetFormatPr baseColWidth="10" defaultColWidth="10" defaultRowHeight="12.75"/>
  <cols>
    <col min="1" max="1" width="9.25" style="19" customWidth="1"/>
    <col min="2" max="2" width="5.5" style="19" customWidth="1"/>
    <col min="3" max="3" width="26" style="20" customWidth="1"/>
    <col min="4" max="4" width="3.5" style="20" customWidth="1"/>
    <col min="5" max="5" width="2.625" style="20" customWidth="1"/>
    <col min="6" max="6" width="3.125" style="20" customWidth="1"/>
    <col min="7" max="7" width="3.375" style="20" customWidth="1"/>
    <col min="8" max="8" width="13.375" style="20" customWidth="1"/>
    <col min="9" max="9" width="13.75" style="20" customWidth="1"/>
    <col min="10" max="10" width="16.875" style="20" customWidth="1"/>
    <col min="11" max="11" width="9" style="20" customWidth="1"/>
    <col min="12" max="16384" width="10" style="20"/>
  </cols>
  <sheetData>
    <row r="1" spans="1:16" ht="15">
      <c r="A1" s="270" t="s">
        <v>0</v>
      </c>
      <c r="B1" s="270"/>
      <c r="C1" s="271"/>
      <c r="D1" s="271"/>
      <c r="E1" s="271"/>
      <c r="F1" s="271"/>
      <c r="G1" s="271"/>
      <c r="H1" s="271"/>
      <c r="I1" s="271"/>
      <c r="J1" s="271"/>
      <c r="K1" s="271"/>
      <c r="L1" s="19"/>
      <c r="M1" s="19"/>
      <c r="N1" s="19"/>
      <c r="O1" s="19"/>
      <c r="P1" s="19"/>
    </row>
    <row r="2" spans="1:16" s="21" customForma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s="21" customFormat="1">
      <c r="A3" s="272" t="s">
        <v>33</v>
      </c>
      <c r="B3" s="272"/>
      <c r="C3" s="273"/>
      <c r="D3" s="273"/>
      <c r="E3" s="273"/>
      <c r="F3" s="273"/>
      <c r="G3" s="273"/>
      <c r="H3" s="273"/>
      <c r="I3" s="273"/>
      <c r="J3" s="273"/>
      <c r="K3" s="273"/>
      <c r="L3" s="20"/>
      <c r="M3" s="20"/>
      <c r="N3" s="20"/>
      <c r="O3" s="20"/>
      <c r="P3" s="20"/>
    </row>
    <row r="4" spans="1:16">
      <c r="A4" s="20"/>
      <c r="B4" s="20"/>
      <c r="C4" s="22"/>
    </row>
    <row r="5" spans="1:16">
      <c r="A5" s="50" t="s">
        <v>155</v>
      </c>
      <c r="B5" s="23"/>
      <c r="C5" s="24"/>
      <c r="D5" s="24"/>
      <c r="E5" s="24"/>
      <c r="F5" s="24"/>
      <c r="G5" s="24"/>
      <c r="H5" s="24"/>
      <c r="I5" s="9"/>
      <c r="J5" s="9" t="s">
        <v>34</v>
      </c>
      <c r="K5" s="10" t="s">
        <v>156</v>
      </c>
    </row>
    <row r="6" spans="1:16">
      <c r="A6" s="23" t="s">
        <v>35</v>
      </c>
      <c r="B6" s="11">
        <v>2015</v>
      </c>
      <c r="C6" s="12" t="s">
        <v>36</v>
      </c>
      <c r="D6" s="14"/>
      <c r="E6" s="14" t="s">
        <v>67</v>
      </c>
      <c r="F6" s="14"/>
      <c r="G6" s="14"/>
      <c r="H6" s="9"/>
      <c r="I6" s="9"/>
      <c r="J6" s="9"/>
      <c r="K6" s="9"/>
    </row>
    <row r="7" spans="1:16">
      <c r="A7" s="23"/>
      <c r="B7" s="23"/>
      <c r="C7" s="12"/>
      <c r="D7" s="9"/>
      <c r="E7" s="9"/>
      <c r="F7" s="9"/>
      <c r="G7" s="9"/>
      <c r="H7" s="9"/>
      <c r="I7" s="9"/>
      <c r="J7" s="9"/>
      <c r="K7" s="9"/>
    </row>
    <row r="8" spans="1:16">
      <c r="A8" s="15"/>
      <c r="B8" s="15"/>
    </row>
    <row r="9" spans="1:16" ht="13.5" customHeight="1">
      <c r="A9" s="72"/>
      <c r="B9" s="73"/>
      <c r="C9" s="74"/>
      <c r="D9" s="73"/>
      <c r="E9" s="73"/>
      <c r="F9" s="73"/>
      <c r="G9" s="73"/>
      <c r="H9" s="75" t="s">
        <v>37</v>
      </c>
      <c r="I9" s="73" t="s">
        <v>38</v>
      </c>
      <c r="J9" s="76" t="s">
        <v>39</v>
      </c>
      <c r="K9" s="76"/>
    </row>
    <row r="10" spans="1:16">
      <c r="A10" s="77"/>
      <c r="B10" s="78"/>
      <c r="C10" s="79" t="s">
        <v>40</v>
      </c>
      <c r="D10" s="79"/>
      <c r="E10" s="79"/>
      <c r="F10" s="79"/>
      <c r="G10" s="79"/>
      <c r="H10" s="80" t="s">
        <v>41</v>
      </c>
      <c r="I10" s="78" t="s">
        <v>42</v>
      </c>
      <c r="J10" s="80" t="s">
        <v>43</v>
      </c>
      <c r="K10" s="80" t="s">
        <v>44</v>
      </c>
    </row>
    <row r="11" spans="1:16">
      <c r="A11" s="81"/>
      <c r="B11" s="82"/>
      <c r="C11" s="83"/>
      <c r="D11" s="83"/>
      <c r="E11" s="83"/>
      <c r="F11" s="83"/>
      <c r="G11" s="83"/>
      <c r="H11" s="84" t="s">
        <v>45</v>
      </c>
      <c r="I11" s="82" t="s">
        <v>4</v>
      </c>
      <c r="J11" s="85" t="s">
        <v>46</v>
      </c>
      <c r="K11" s="85"/>
    </row>
    <row r="12" spans="1:16">
      <c r="A12" s="77"/>
      <c r="B12" s="78"/>
      <c r="C12" s="86"/>
      <c r="D12" s="86"/>
      <c r="E12" s="86"/>
      <c r="F12" s="86"/>
      <c r="G12" s="86"/>
      <c r="H12" s="87"/>
      <c r="I12" s="87"/>
      <c r="J12" s="87"/>
      <c r="K12" s="87"/>
    </row>
    <row r="13" spans="1:16">
      <c r="A13" s="77" t="s">
        <v>47</v>
      </c>
      <c r="B13" s="88">
        <v>1</v>
      </c>
      <c r="C13" s="86" t="s">
        <v>48</v>
      </c>
      <c r="D13" s="89"/>
      <c r="E13" s="89"/>
      <c r="F13" s="89"/>
      <c r="G13" s="90"/>
      <c r="H13" s="91">
        <f>+'anexo 3 '!L26</f>
        <v>0</v>
      </c>
      <c r="I13" s="91">
        <v>0</v>
      </c>
      <c r="J13" s="91">
        <f>+H13-I13</f>
        <v>0</v>
      </c>
      <c r="K13" s="92" t="s">
        <v>49</v>
      </c>
    </row>
    <row r="14" spans="1:16">
      <c r="A14" s="77" t="s">
        <v>50</v>
      </c>
      <c r="B14" s="88">
        <v>2</v>
      </c>
      <c r="C14" s="93" t="s">
        <v>51</v>
      </c>
      <c r="D14" s="89"/>
      <c r="E14" s="89"/>
      <c r="F14" s="89"/>
      <c r="G14" s="90"/>
      <c r="H14" s="94">
        <f>+SUM('Anexo 2 Bis'!D13:D15)</f>
        <v>82288778.530000001</v>
      </c>
      <c r="I14" s="94">
        <f>+'Anexo I Programacion Financiera'!I14</f>
        <v>82288778.530000001</v>
      </c>
      <c r="J14" s="94">
        <f>+H14-I14</f>
        <v>0</v>
      </c>
      <c r="K14" s="92" t="s">
        <v>52</v>
      </c>
    </row>
    <row r="15" spans="1:16" ht="19.5" customHeight="1">
      <c r="A15" s="77" t="s">
        <v>53</v>
      </c>
      <c r="B15" s="88">
        <v>3</v>
      </c>
      <c r="C15" s="93" t="s">
        <v>54</v>
      </c>
      <c r="D15" s="89"/>
      <c r="E15" s="89"/>
      <c r="F15" s="89"/>
      <c r="G15" s="90"/>
      <c r="H15" s="91">
        <f>+H13-H14</f>
        <v>-82288778.530000001</v>
      </c>
      <c r="I15" s="91">
        <f>+I13-I14</f>
        <v>-82288778.530000001</v>
      </c>
      <c r="J15" s="91">
        <f>+J13-J14</f>
        <v>0</v>
      </c>
      <c r="K15" s="92"/>
    </row>
    <row r="16" spans="1:16">
      <c r="A16" s="77" t="s">
        <v>55</v>
      </c>
      <c r="B16" s="88">
        <v>4</v>
      </c>
      <c r="C16" s="93" t="s">
        <v>56</v>
      </c>
      <c r="D16" s="95"/>
      <c r="E16" s="95"/>
      <c r="F16" s="95"/>
      <c r="G16" s="96"/>
      <c r="H16" s="97">
        <v>0</v>
      </c>
      <c r="I16" s="91">
        <v>0</v>
      </c>
      <c r="J16" s="91">
        <f>+H16-I16</f>
        <v>0</v>
      </c>
      <c r="K16" s="92" t="s">
        <v>49</v>
      </c>
    </row>
    <row r="17" spans="1:12">
      <c r="A17" s="77" t="s">
        <v>57</v>
      </c>
      <c r="B17" s="88">
        <v>5</v>
      </c>
      <c r="C17" s="93" t="s">
        <v>58</v>
      </c>
      <c r="D17" s="89"/>
      <c r="E17" s="89"/>
      <c r="F17" s="89"/>
      <c r="G17" s="90"/>
      <c r="H17" s="94">
        <f>+SUM('Anexo 2 Bis'!D16:D17)</f>
        <v>33546</v>
      </c>
      <c r="I17" s="94">
        <f>+'Anexo I Programacion Financiera'!I17</f>
        <v>33546</v>
      </c>
      <c r="J17" s="94">
        <f>+H17-I17</f>
        <v>0</v>
      </c>
      <c r="K17" s="92" t="s">
        <v>52</v>
      </c>
    </row>
    <row r="18" spans="1:12" ht="19.5" customHeight="1">
      <c r="A18" s="77" t="s">
        <v>59</v>
      </c>
      <c r="B18" s="88">
        <v>6</v>
      </c>
      <c r="C18" s="93" t="s">
        <v>60</v>
      </c>
      <c r="D18" s="89"/>
      <c r="E18" s="89"/>
      <c r="F18" s="89"/>
      <c r="G18" s="90"/>
      <c r="H18" s="91">
        <f>+H15+H16-H17</f>
        <v>-82322324.530000001</v>
      </c>
      <c r="I18" s="91">
        <f>+I15+I16-I17</f>
        <v>-82322324.530000001</v>
      </c>
      <c r="J18" s="91">
        <f>+J15+J16-J17</f>
        <v>0</v>
      </c>
      <c r="K18" s="92"/>
    </row>
    <row r="19" spans="1:12">
      <c r="A19" s="77"/>
      <c r="B19" s="88">
        <v>7</v>
      </c>
      <c r="C19" s="93" t="s">
        <v>115</v>
      </c>
      <c r="D19" s="89"/>
      <c r="E19" s="89"/>
      <c r="F19" s="89"/>
      <c r="G19" s="90"/>
      <c r="H19" s="91">
        <f>+H13+H16</f>
        <v>0</v>
      </c>
      <c r="I19" s="91">
        <f>+I13-I16</f>
        <v>0</v>
      </c>
      <c r="J19" s="91">
        <f>+J13-J16</f>
        <v>0</v>
      </c>
      <c r="K19" s="92"/>
    </row>
    <row r="20" spans="1:12">
      <c r="A20" s="77"/>
      <c r="B20" s="88">
        <v>8</v>
      </c>
      <c r="C20" s="93" t="s">
        <v>116</v>
      </c>
      <c r="D20" s="89"/>
      <c r="E20" s="89"/>
      <c r="F20" s="89"/>
      <c r="G20" s="90"/>
      <c r="H20" s="94">
        <f>+H14+H17</f>
        <v>82322324.530000001</v>
      </c>
      <c r="I20" s="94">
        <f>+I14+I17</f>
        <v>82322324.530000001</v>
      </c>
      <c r="J20" s="94">
        <f>+J14+J17</f>
        <v>0</v>
      </c>
      <c r="K20" s="92"/>
    </row>
    <row r="21" spans="1:12" ht="18" customHeight="1">
      <c r="A21" s="77" t="s">
        <v>61</v>
      </c>
      <c r="B21" s="88">
        <v>9</v>
      </c>
      <c r="C21" s="93" t="s">
        <v>62</v>
      </c>
      <c r="D21" s="89"/>
      <c r="E21" s="89"/>
      <c r="F21" s="89"/>
      <c r="G21" s="90"/>
      <c r="H21" s="91">
        <v>0</v>
      </c>
      <c r="I21" s="91">
        <v>0</v>
      </c>
      <c r="J21" s="91">
        <f>+H21-I21</f>
        <v>0</v>
      </c>
      <c r="K21" s="92" t="s">
        <v>49</v>
      </c>
    </row>
    <row r="22" spans="1:12">
      <c r="A22" s="77" t="s">
        <v>63</v>
      </c>
      <c r="B22" s="88">
        <v>10</v>
      </c>
      <c r="C22" s="93" t="s">
        <v>64</v>
      </c>
      <c r="D22" s="89"/>
      <c r="E22" s="89"/>
      <c r="F22" s="89"/>
      <c r="G22" s="90"/>
      <c r="H22" s="91">
        <v>0</v>
      </c>
      <c r="I22" s="91">
        <v>0</v>
      </c>
      <c r="J22" s="91">
        <f>+H22-I22</f>
        <v>0</v>
      </c>
      <c r="K22" s="92" t="s">
        <v>52</v>
      </c>
    </row>
    <row r="23" spans="1:12" ht="19.5" customHeight="1">
      <c r="A23" s="77" t="s">
        <v>65</v>
      </c>
      <c r="B23" s="88">
        <v>11</v>
      </c>
      <c r="C23" s="93" t="s">
        <v>66</v>
      </c>
      <c r="D23" s="89"/>
      <c r="E23" s="89"/>
      <c r="F23" s="89"/>
      <c r="G23" s="90"/>
      <c r="H23" s="94">
        <f>+H18+H21-H22</f>
        <v>-82322324.530000001</v>
      </c>
      <c r="I23" s="94">
        <f>+I18+I21-I22</f>
        <v>-82322324.530000001</v>
      </c>
      <c r="J23" s="94">
        <f>+J18+J21-J22</f>
        <v>0</v>
      </c>
      <c r="K23" s="92"/>
    </row>
    <row r="24" spans="1:12" ht="18.75" customHeight="1">
      <c r="A24" s="77" t="s">
        <v>67</v>
      </c>
      <c r="B24" s="88">
        <v>12</v>
      </c>
      <c r="C24" s="93" t="s">
        <v>68</v>
      </c>
      <c r="D24" s="89"/>
      <c r="E24" s="89"/>
      <c r="F24" s="89"/>
      <c r="G24" s="90"/>
      <c r="H24" s="91">
        <v>0</v>
      </c>
      <c r="I24" s="91">
        <v>0</v>
      </c>
      <c r="J24" s="91">
        <f>+H24-I24</f>
        <v>0</v>
      </c>
      <c r="K24" s="92"/>
    </row>
    <row r="25" spans="1:12">
      <c r="A25" s="77" t="s">
        <v>69</v>
      </c>
      <c r="B25" s="88">
        <v>13</v>
      </c>
      <c r="C25" s="93" t="s">
        <v>70</v>
      </c>
      <c r="D25" s="89"/>
      <c r="E25" s="89"/>
      <c r="F25" s="89"/>
      <c r="G25" s="90"/>
      <c r="H25" s="91">
        <f>+'Anexo 2 Bis'!D18</f>
        <v>0</v>
      </c>
      <c r="I25" s="91">
        <f>+'Anexo I Programacion Financiera'!K25</f>
        <v>0</v>
      </c>
      <c r="J25" s="91">
        <f>+H25-I25</f>
        <v>0</v>
      </c>
      <c r="K25" s="92" t="s">
        <v>71</v>
      </c>
    </row>
    <row r="26" spans="1:12" ht="18.75" customHeight="1">
      <c r="A26" s="77" t="s">
        <v>72</v>
      </c>
      <c r="B26" s="88">
        <v>14</v>
      </c>
      <c r="C26" s="93" t="s">
        <v>73</v>
      </c>
      <c r="D26" s="89"/>
      <c r="E26" s="89"/>
      <c r="F26" s="89"/>
      <c r="G26" s="90"/>
      <c r="H26" s="91">
        <f>+H24-H25</f>
        <v>0</v>
      </c>
      <c r="I26" s="91">
        <f>+I24-I25</f>
        <v>0</v>
      </c>
      <c r="J26" s="91">
        <f>+J24-J25</f>
        <v>0</v>
      </c>
      <c r="K26" s="92"/>
    </row>
    <row r="27" spans="1:12" s="40" customFormat="1" ht="24.75" customHeight="1">
      <c r="A27" s="98" t="s">
        <v>74</v>
      </c>
      <c r="B27" s="99">
        <v>15</v>
      </c>
      <c r="C27" s="100" t="s">
        <v>75</v>
      </c>
      <c r="D27" s="101"/>
      <c r="E27" s="101"/>
      <c r="F27" s="101"/>
      <c r="G27" s="102"/>
      <c r="H27" s="103">
        <f>+H23+H26</f>
        <v>-82322324.530000001</v>
      </c>
      <c r="I27" s="103">
        <f>+I23+I26</f>
        <v>-82322324.530000001</v>
      </c>
      <c r="J27" s="103">
        <f>+J23+J26</f>
        <v>0</v>
      </c>
      <c r="K27" s="84"/>
    </row>
    <row r="29" spans="1:12">
      <c r="A29" s="286"/>
      <c r="B29" s="286"/>
      <c r="C29" s="286"/>
      <c r="D29" s="286"/>
      <c r="E29" s="286"/>
      <c r="F29" s="286"/>
      <c r="G29" s="286"/>
      <c r="H29" s="286"/>
      <c r="I29" s="286"/>
      <c r="J29" s="286"/>
      <c r="K29" s="286"/>
      <c r="L29" s="286"/>
    </row>
    <row r="30" spans="1:12" s="43" customFormat="1" ht="21" customHeight="1">
      <c r="A30" s="41"/>
      <c r="B30" s="41"/>
      <c r="C30" s="42"/>
      <c r="D30" s="302"/>
      <c r="E30" s="302"/>
      <c r="F30" s="302"/>
      <c r="G30" s="302"/>
      <c r="H30" s="277"/>
      <c r="I30" s="277"/>
      <c r="J30" s="302"/>
      <c r="K30" s="277"/>
    </row>
    <row r="31" spans="1:12" s="43" customFormat="1" ht="9" customHeight="1">
      <c r="A31" s="41"/>
      <c r="B31" s="41"/>
      <c r="C31" s="44"/>
      <c r="D31" s="276"/>
      <c r="E31" s="276"/>
      <c r="F31" s="276"/>
      <c r="G31" s="276"/>
      <c r="H31" s="277"/>
      <c r="I31" s="277"/>
      <c r="J31" s="276"/>
      <c r="K31" s="277"/>
    </row>
    <row r="32" spans="1:12" s="43" customFormat="1" ht="9.75" customHeight="1">
      <c r="A32" s="41"/>
      <c r="B32" s="41"/>
      <c r="C32" s="44"/>
      <c r="D32" s="276"/>
      <c r="E32" s="276"/>
      <c r="F32" s="276"/>
      <c r="G32" s="276"/>
      <c r="H32" s="277"/>
      <c r="I32" s="277"/>
      <c r="J32" s="276"/>
      <c r="K32" s="277"/>
    </row>
  </sheetData>
  <mergeCells count="9">
    <mergeCell ref="A1:K1"/>
    <mergeCell ref="A3:K3"/>
    <mergeCell ref="J31:K31"/>
    <mergeCell ref="J32:K32"/>
    <mergeCell ref="D30:I30"/>
    <mergeCell ref="J30:K30"/>
    <mergeCell ref="D31:I31"/>
    <mergeCell ref="D32:I32"/>
    <mergeCell ref="A29:L29"/>
  </mergeCells>
  <phoneticPr fontId="5" type="noConversion"/>
  <pageMargins left="0.98425196850393704" right="0.39370078740157483" top="1.5748031496062993" bottom="1" header="0" footer="0"/>
  <pageSetup paperSize="9" scale="95" orientation="landscape" horizontalDpi="4294967294" verticalDpi="300" r:id="rId1"/>
  <headerFooter alignWithMargins="0"/>
  <legacyDrawing r:id="rId2"/>
  <oleObjects>
    <oleObject progId="PBrush" shapeId="2049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Anexo I Programacion Financiera</vt:lpstr>
      <vt:lpstr>Anexo 1 Archi TXT</vt:lpstr>
      <vt:lpstr>anexo 2 </vt:lpstr>
      <vt:lpstr>anexo 2 Archi-TXT</vt:lpstr>
      <vt:lpstr>Anexo 2 Bis</vt:lpstr>
      <vt:lpstr>anexo 2 bis Archi-TXT</vt:lpstr>
      <vt:lpstr>anexo 3 </vt:lpstr>
      <vt:lpstr>Anexo 3 Archi txt</vt:lpstr>
      <vt:lpstr>Anexo 4 </vt:lpstr>
      <vt:lpstr>anexo 4 arch txt </vt:lpstr>
      <vt:lpstr>ANEXO 30 INC. C</vt:lpstr>
      <vt:lpstr>ANEXO 30 INC. D</vt:lpstr>
      <vt:lpstr>Anexo 6</vt:lpstr>
      <vt:lpstr>anexo 6 arch txt</vt:lpstr>
      <vt:lpstr>Hoja1</vt:lpstr>
      <vt:lpstr>'anexo 2 '!Área_de_impresión</vt:lpstr>
      <vt:lpstr>'ANEXO 30 INC. C'!Área_de_impresión</vt:lpstr>
      <vt:lpstr>'Anexo 4 '!Área_de_impresión</vt:lpstr>
      <vt:lpstr>'Anexo I Programacion Financiera'!Área_de_impresión</vt:lpstr>
    </vt:vector>
  </TitlesOfParts>
  <Company>Garay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</dc:creator>
  <cp:lastModifiedBy>HCD</cp:lastModifiedBy>
  <cp:lastPrinted>2015-08-25T14:35:24Z</cp:lastPrinted>
  <dcterms:created xsi:type="dcterms:W3CDTF">2005-10-29T15:03:20Z</dcterms:created>
  <dcterms:modified xsi:type="dcterms:W3CDTF">2015-08-27T15:44:23Z</dcterms:modified>
</cp:coreProperties>
</file>