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9.xml" ContentType="application/vnd.openxmlformats-officedocument.spreadsheetml.comment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media/image2.wmf" ContentType="image/x-wmf"/>
  <Override PartName="/xl/media/image1.wmf" ContentType="image/x-wmf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04" firstSheet="0" activeTab="5"/>
  </bookViews>
  <sheets>
    <sheet name="Anexo I Programacion Financiera" sheetId="1" state="visible" r:id="rId2"/>
    <sheet name="Anexo 1 Archi TXT" sheetId="2" state="visible" r:id="rId3"/>
    <sheet name="anexo 2 " sheetId="3" state="visible" r:id="rId4"/>
    <sheet name="anexo 2 Archi-TXT" sheetId="4" state="visible" r:id="rId5"/>
    <sheet name="Anexo 2 Bis" sheetId="5" state="visible" r:id="rId6"/>
    <sheet name="anexo 2 bis Archi-TXT" sheetId="6" state="visible" r:id="rId7"/>
    <sheet name="anexo 3 " sheetId="7" state="visible" r:id="rId8"/>
    <sheet name="Anexo 3 Archi txt" sheetId="8" state="visible" r:id="rId9"/>
    <sheet name="Anexo 4 " sheetId="9" state="visible" r:id="rId10"/>
    <sheet name="anexo 4 arch txt " sheetId="10" state="visible" r:id="rId11"/>
    <sheet name="ANEXO 30 INC. C" sheetId="11" state="visible" r:id="rId12"/>
    <sheet name="ANEXO 30 INC. D" sheetId="12" state="visible" r:id="rId13"/>
    <sheet name="Anexo 6" sheetId="13" state="visible" r:id="rId14"/>
    <sheet name="anexo 6 arch txt" sheetId="14" state="visible" r:id="rId15"/>
    <sheet name="Hoja1" sheetId="15" state="visible" r:id="rId16"/>
  </sheets>
  <definedNames>
    <definedName function="false" hidden="false" localSheetId="10" name="_xlnm.Print_Area" vbProcedure="false">'ANEXO 30 INC. C'!$B$1:$K$18</definedName>
    <definedName function="false" hidden="false" localSheetId="8" name="_xlnm.Print_Area" vbProcedure="false">'Anexo 4 '!$A$2:$L$29</definedName>
    <definedName function="false" hidden="false" localSheetId="0" name="_xlnm.Print_Area" vbProcedure="false">'Anexo I Programacion Financiera'!$A$1:$L$30</definedName>
    <definedName function="false" hidden="false" localSheetId="2" name="_xlnm.Print_Area" vbProcedure="false">'anexo 2 '!$A$1:$O$23</definedName>
    <definedName function="false" hidden="false" localSheetId="0" name="_xlnm.Print_Area" vbProcedure="false">'Anexo I Programacion Financiera'!$A$1:$L$30</definedName>
    <definedName function="false" hidden="false" localSheetId="2" name="_xlnm.Print_Area" vbProcedure="false">'anexo 2 '!$A$1:$O$23</definedName>
    <definedName function="false" hidden="false" localSheetId="8" name="_xlnm.Print_Area" vbProcedure="false">'Anexo 4 '!$A$2:$L$29</definedName>
    <definedName function="false" hidden="false" localSheetId="10" name="_xlnm.Print_Area" vbProcedure="false">'ANEXO 30 INC. C'!$B$1:$K$18</definedName>
  </definedNames>
  <calcPr iterateCount="100" refMode="A1" iterate="false" iterateDelta="0.0001"/>
</workbook>
</file>

<file path=xl/comments9.xml><?xml version="1.0" encoding="utf-8"?>
<comments xmlns="http://schemas.openxmlformats.org/spreadsheetml/2006/main" xmlns:xdr="http://schemas.openxmlformats.org/drawingml/2006/spreadsheetDrawing">
  <authors>
    <author/>
  </authors>
  <commentList>
    <comment ref="I26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Usuario:
</t>
        </r>
      </text>
    </comment>
  </commentList>
</comments>
</file>

<file path=xl/sharedStrings.xml><?xml version="1.0" encoding="utf-8"?>
<sst xmlns="http://schemas.openxmlformats.org/spreadsheetml/2006/main" count="307" uniqueCount="181">
  <si>
    <t>ACUERDO N° 3949</t>
  </si>
  <si>
    <t>ANEXO 1: PROGRAMACION FINANCIERA ART. 22 LEY 7314</t>
  </si>
  <si>
    <r>
      <t xml:space="preserve">REPARTICION:</t>
    </r>
    <r>
      <rPr>
        <b val="true"/>
        <sz val="10"/>
        <rFont val="Arial"/>
        <family val="2"/>
        <charset val="1"/>
      </rPr>
      <t xml:space="preserve"> H. Cámara de Diputados</t>
    </r>
  </si>
  <si>
    <t>NOMENCLADOR</t>
  </si>
  <si>
    <t>010102</t>
  </si>
  <si>
    <t>EJERCICIO: 2015</t>
  </si>
  <si>
    <t>Presupuesto</t>
  </si>
  <si>
    <t>Concepto</t>
  </si>
  <si>
    <t>1° Trimestre</t>
  </si>
  <si>
    <t>2° Trimestre</t>
  </si>
  <si>
    <t>3° Trimestre</t>
  </si>
  <si>
    <t>4° Trimestre</t>
  </si>
  <si>
    <t>Votado en el</t>
  </si>
  <si>
    <t>Ejercicio</t>
  </si>
  <si>
    <t>I</t>
  </si>
  <si>
    <t>RECURSOS CORRIENTES</t>
  </si>
  <si>
    <t>II</t>
  </si>
  <si>
    <t>GASTOS CORRIENTES</t>
  </si>
  <si>
    <t>III</t>
  </si>
  <si>
    <t>RESULTADO ECONOMICO: Ahorro/Desahorro (I-II)</t>
  </si>
  <si>
    <t>IV</t>
  </si>
  <si>
    <t>RECURSOS DE CAPITAL</t>
  </si>
  <si>
    <t>V</t>
  </si>
  <si>
    <t>GASTOS DE CAPITAL</t>
  </si>
  <si>
    <t>VI</t>
  </si>
  <si>
    <t>EXCEDENTE ANTES TRANF. FIGURATIVAS (III+IV-V)</t>
  </si>
  <si>
    <t>TOTAL RECURSOS (I+IV)</t>
  </si>
  <si>
    <t>TOTAL GASTOS (II+V)</t>
  </si>
  <si>
    <t>VII</t>
  </si>
  <si>
    <t>RECURSOS FIGURATIVOS</t>
  </si>
  <si>
    <t>VIII</t>
  </si>
  <si>
    <t>GASTOS FIGURATIVOS</t>
  </si>
  <si>
    <t>IX</t>
  </si>
  <si>
    <t>NECESIDAD DE FINANCIAMIENTO (VI+VII-VIII)</t>
  </si>
  <si>
    <t>X</t>
  </si>
  <si>
    <t>FUENTES DE FINANCIAMIENTO</t>
  </si>
  <si>
    <t>XI</t>
  </si>
  <si>
    <t>APLICACIONES FINANCIERAS</t>
  </si>
  <si>
    <t>XII</t>
  </si>
  <si>
    <t>FINANCIAMIENTO NETO (X-XI)</t>
  </si>
  <si>
    <t>XIII</t>
  </si>
  <si>
    <t>RESULTADO FINANCIERO (IX+XII)</t>
  </si>
  <si>
    <t>ESTE ANEXO NO SE HA PODIDO CUMPLIMENTAR POR FALTA DE SANCION Y PROMULGACION DEL PRESUPUESTO CORRESPONDIENTE AL EJERCICIO 2015</t>
  </si>
  <si>
    <t>Nomenclador</t>
  </si>
  <si>
    <t>Tri1</t>
  </si>
  <si>
    <t>Tri2</t>
  </si>
  <si>
    <t>Tri3</t>
  </si>
  <si>
    <t>Tri4</t>
  </si>
  <si>
    <t>PreVot</t>
  </si>
  <si>
    <t>ANEXO 2: DE LA EJECUCION DEL PRESUPUESTO CON RELACION A LOS CREDITOS ACUMULADA AL FIN DEL TRIMESTRE</t>
  </si>
  <si>
    <t>Repartición / Organismo:  H. Cámara de Diputados</t>
  </si>
  <si>
    <t>Nomenclador:</t>
  </si>
  <si>
    <t>Ejercicio:</t>
  </si>
  <si>
    <t>Trimestre</t>
  </si>
  <si>
    <t>Partidas</t>
  </si>
  <si>
    <t>Credito</t>
  </si>
  <si>
    <t>Modificaciones acumuladas</t>
  </si>
  <si>
    <t>Crédito</t>
  </si>
  <si>
    <t>Compromisos</t>
  </si>
  <si>
    <t>Devengado</t>
  </si>
  <si>
    <t>Mandado a</t>
  </si>
  <si>
    <t>Pagado</t>
  </si>
  <si>
    <t>Residuos </t>
  </si>
  <si>
    <t>Saldo no</t>
  </si>
  <si>
    <t>Deuda</t>
  </si>
  <si>
    <t>al fin de cada trimestre</t>
  </si>
  <si>
    <t>Autorizado</t>
  </si>
  <si>
    <t>Contraidos</t>
  </si>
  <si>
    <t>Pagar</t>
  </si>
  <si>
    <t>Pasivos</t>
  </si>
  <si>
    <t>Utilizado</t>
  </si>
  <si>
    <t>Exigible</t>
  </si>
  <si>
    <t>Aumentos</t>
  </si>
  <si>
    <t>Disminuciones</t>
  </si>
  <si>
    <t>Definitivo</t>
  </si>
  <si>
    <t>41100 Personal</t>
  </si>
  <si>
    <t>41200 Bienes</t>
  </si>
  <si>
    <t>41300 Servicios</t>
  </si>
  <si>
    <t>51100 Bs.Capital</t>
  </si>
  <si>
    <t>53100 Bienes Preexistentes</t>
  </si>
  <si>
    <t>43100 Transferencias</t>
  </si>
  <si>
    <t>74100 Deuda Ej. Anter.</t>
  </si>
  <si>
    <t>TOTALES</t>
  </si>
  <si>
    <t>Partida</t>
  </si>
  <si>
    <t>CreAutOri</t>
  </si>
  <si>
    <t>ModAcuFinAum</t>
  </si>
  <si>
    <t>ModAcuFinDis</t>
  </si>
  <si>
    <t>CreAutDefFin</t>
  </si>
  <si>
    <t>ComCon</t>
  </si>
  <si>
    <t>ManPag</t>
  </si>
  <si>
    <t>ResPas</t>
  </si>
  <si>
    <t>SalNoUtil</t>
  </si>
  <si>
    <t>DeuExi</t>
  </si>
  <si>
    <t>ANEXO 2 BIS: DE LA EJECUCION DEL PRESUPUESTO CON RELACION A LOS CREDITOS CORRESPONDIENTE AL TRIMESTRE</t>
  </si>
  <si>
    <t>Repartición / Organismo: H Cámara de Diputados</t>
  </si>
  <si>
    <t> </t>
  </si>
  <si>
    <t>Mandado </t>
  </si>
  <si>
    <t>Pagado </t>
  </si>
  <si>
    <t>Variacion </t>
  </si>
  <si>
    <t>Variacion</t>
  </si>
  <si>
    <t>contraidos</t>
  </si>
  <si>
    <t>en el trimestre</t>
  </si>
  <si>
    <t>a pagar en el</t>
  </si>
  <si>
    <t>en el</t>
  </si>
  <si>
    <t>Residuos Pasivos</t>
  </si>
  <si>
    <t>Deuda Exigible</t>
  </si>
  <si>
    <t>trimestre</t>
  </si>
  <si>
    <t>41300 Trasferencias</t>
  </si>
  <si>
    <t>74100 Deuda Ej.Anter</t>
  </si>
  <si>
    <t>CoCon</t>
  </si>
  <si>
    <t>VarResPas</t>
  </si>
  <si>
    <t>VarDeuExi</t>
  </si>
  <si>
    <t>ANEXO 3: DE LA EJECUCION DEL PRESUPUESTO CON RELACION AL CALCULO DE RECURSOS Y FINANCIAMIENTO</t>
  </si>
  <si>
    <t>ACUMULADO AL FIN DEL TRIMESTRE E INGRESADO EN EL TRIMESTRE</t>
  </si>
  <si>
    <t>Repartición / Organismo: H. Cámara de Diputados</t>
  </si>
  <si>
    <t>Calculo original</t>
  </si>
  <si>
    <t>Modificaciones Acumuladas</t>
  </si>
  <si>
    <t>Calculo definitivo</t>
  </si>
  <si>
    <t>Ingresado</t>
  </si>
  <si>
    <t>Diferencia</t>
  </si>
  <si>
    <t>Ingresado </t>
  </si>
  <si>
    <t>Acumulado al</t>
  </si>
  <si>
    <t>fin de cada</t>
  </si>
  <si>
    <t>N   O          A   P   L   I   C   A   B   L   E</t>
  </si>
  <si>
    <t>CalOri</t>
  </si>
  <si>
    <t>CalDef</t>
  </si>
  <si>
    <t>IngAcuFin</t>
  </si>
  <si>
    <t>Diferencia </t>
  </si>
  <si>
    <t>ANEXO 4: EJECUCION PRESUPUESTARIA DEL TRIMESTRE. CUMPLIMIENTO DE METAS</t>
  </si>
  <si>
    <t>EJERCICIO: </t>
  </si>
  <si>
    <t>TRIMESTRE</t>
  </si>
  <si>
    <t>Ejecutado</t>
  </si>
  <si>
    <t>Programacion</t>
  </si>
  <si>
    <t>Diferencia entre</t>
  </si>
  <si>
    <t>en el </t>
  </si>
  <si>
    <t>Financiera del</t>
  </si>
  <si>
    <t>Ejecutado y </t>
  </si>
  <si>
    <t>Nota</t>
  </si>
  <si>
    <t>Programacion Financ.</t>
  </si>
  <si>
    <t>A</t>
  </si>
  <si>
    <t>B</t>
  </si>
  <si>
    <t>C</t>
  </si>
  <si>
    <t>ProFina</t>
  </si>
  <si>
    <t>DifEjeProFina</t>
  </si>
  <si>
    <t>           ACUERDO    Nº     3.949</t>
  </si>
  <si>
    <t> ANEXO 30 inc. C):     INFORMES ESCRITOS</t>
  </si>
  <si>
    <t>REPARTICION /ORGANISMO: HONORABLE CAMARA DE DIPUTADOS</t>
  </si>
  <si>
    <t>EJERCICIO:  2.015</t>
  </si>
  <si>
    <t> No existen  diferencias en el cumplimiento de metas debido a que a la fecha de confección de este informe no ha sido sancionado</t>
  </si>
  <si>
    <t>el presupuesto para el año 2015.</t>
  </si>
  <si>
    <t> Ante la circunstancia descripta en el párrafo anterior se  aplica el art. 27 de la ley de Aministración Financiera N° 8706.</t>
  </si>
  <si>
    <t> ANEXO 30 inc. D):     MEDIDAS CORRECTIVAS</t>
  </si>
  <si>
    <t> No existen   por lo tanto medidas correctivas por diferencias en el cumplimiento de metas.</t>
  </si>
  <si>
    <t>               </t>
  </si>
  <si>
    <t>ANEXO 6: EVOLUCION DE LA DEUDA FLOTANTE ACUMULADA AL FIN DEL TRIMESTRE</t>
  </si>
  <si>
    <t>Stock de Deuda</t>
  </si>
  <si>
    <t>Variacion Deuda</t>
  </si>
  <si>
    <t>Stock Deuda</t>
  </si>
  <si>
    <t>Flotante al inicio</t>
  </si>
  <si>
    <t>Flotante contraida</t>
  </si>
  <si>
    <t>flotante al final</t>
  </si>
  <si>
    <t>del Trimestre</t>
  </si>
  <si>
    <t>en el Trimestre</t>
  </si>
  <si>
    <t>Gastos Corrientes</t>
  </si>
  <si>
    <t>Personal</t>
  </si>
  <si>
    <t>Locaciones de Servicios</t>
  </si>
  <si>
    <t>Bienes Corrientes</t>
  </si>
  <si>
    <t>Otros Servicios</t>
  </si>
  <si>
    <t>Transferencicas</t>
  </si>
  <si>
    <t>Erogaciones sin discriminar</t>
  </si>
  <si>
    <t>Erogaciones de capital</t>
  </si>
  <si>
    <t>Bienes de Capital</t>
  </si>
  <si>
    <t>Trabajos Pùblicos</t>
  </si>
  <si>
    <t>Inversion Financiera</t>
  </si>
  <si>
    <t>Bienes pre existentes</t>
  </si>
  <si>
    <t>Erogaciones figurativas</t>
  </si>
  <si>
    <t>Aplicaciones financieras</t>
  </si>
  <si>
    <t>TOTAL</t>
  </si>
  <si>
    <t>StoDeuFloIni</t>
  </si>
  <si>
    <t>VarDeuFloCon</t>
  </si>
  <si>
    <t>StoDeuFloFin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</si>
</sst>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@"/>
    <numFmt numFmtId="167" formatCode="0.00"/>
    <numFmt numFmtId="168" formatCode="0"/>
  </numFmts>
  <fonts count="17">
    <font>
      <sz val="10"/>
      <name val="Verdana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2"/>
      <name val="Verdana"/>
      <family val="2"/>
      <charset val="1"/>
    </font>
    <font>
      <b val="true"/>
      <sz val="10"/>
      <name val="Arial"/>
      <family val="2"/>
      <charset val="1"/>
    </font>
    <font>
      <b val="true"/>
      <sz val="10"/>
      <name val="Verdana"/>
      <family val="2"/>
      <charset val="1"/>
    </font>
    <font>
      <sz val="10"/>
      <color rgb="FFFFFFFF"/>
      <name val="Arial"/>
      <family val="2"/>
      <charset val="1"/>
    </font>
    <font>
      <sz val="8"/>
      <name val="Arial"/>
      <family val="2"/>
      <charset val="1"/>
    </font>
    <font>
      <sz val="8"/>
      <name val="Verdana"/>
      <family val="2"/>
      <charset val="1"/>
    </font>
    <font>
      <sz val="10"/>
      <color rgb="FFFFFFFF"/>
      <name val="Verdana"/>
      <family val="2"/>
      <charset val="1"/>
    </font>
    <font>
      <sz val="8"/>
      <color rgb="FFFFFFFF"/>
      <name val="Verdana"/>
      <family val="2"/>
      <charset val="1"/>
    </font>
    <font>
      <b val="true"/>
      <sz val="8"/>
      <name val="Verdana"/>
      <family val="2"/>
      <charset val="1"/>
    </font>
    <font>
      <sz val="8"/>
      <color rgb="FFFFFFFF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2">
    <fill>
      <patternFill patternType="none"/>
    </fill>
    <fill>
      <patternFill patternType="gray125"/>
    </fill>
  </fills>
  <borders count="5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3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8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8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5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9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8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2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2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8" xfId="2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0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0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3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3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0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3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3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0" fillId="0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0" fillId="0" borderId="3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9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9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5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1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5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4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5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4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47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48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8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9" fillId="0" borderId="4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4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4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3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7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3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3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3" fillId="0" borderId="5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0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3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3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3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3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_4 EjePreCumMeta" xfId="20" builtinId="54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46080</xdr:colOff>
      <xdr:row>0</xdr:row>
      <xdr:rowOff>0</xdr:rowOff>
    </xdr:from>
    <xdr:to>
      <xdr:col>3</xdr:col>
      <xdr:colOff>27000</xdr:colOff>
      <xdr:row>0</xdr:row>
      <xdr:rowOff>-11796120</xdr:rowOff>
    </xdr:to>
    <xdr:pic>
      <xdr:nvPicPr>
        <xdr:cNvPr id="0" name="Picture 1" descr=""/>
        <xdr:cNvPicPr/>
      </xdr:nvPicPr>
      <xdr:blipFill>
        <a:blip r:embed="rId1"/>
        <a:stretch>
          <a:fillRect/>
        </a:stretch>
      </xdr:blipFill>
      <xdr:spPr>
        <a:xfrm>
          <a:off x="1235160" y="0"/>
          <a:ext cx="2077920" cy="360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46080</xdr:colOff>
      <xdr:row>0</xdr:row>
      <xdr:rowOff>0</xdr:rowOff>
    </xdr:from>
    <xdr:to>
      <xdr:col>3</xdr:col>
      <xdr:colOff>27000</xdr:colOff>
      <xdr:row>0</xdr:row>
      <xdr:rowOff>-11796120</xdr:rowOff>
    </xdr:to>
    <xdr:pic>
      <xdr:nvPicPr>
        <xdr:cNvPr id="1" name="Picture 1" descr=""/>
        <xdr:cNvPicPr/>
      </xdr:nvPicPr>
      <xdr:blipFill>
        <a:blip r:embed="rId1"/>
        <a:stretch>
          <a:fillRect/>
        </a:stretch>
      </xdr:blipFill>
      <xdr:spPr>
        <a:xfrm>
          <a:off x="1235160" y="0"/>
          <a:ext cx="2077920" cy="3600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comments" Target="../comments9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3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30" activeCellId="0" sqref="A30"/>
    </sheetView>
  </sheetViews>
  <sheetFormatPr defaultRowHeight="12.75"/>
  <cols>
    <col collapsed="false" hidden="false" max="1" min="1" style="1" width="9.25446428571429"/>
    <col collapsed="false" hidden="false" max="2" min="2" style="1" width="5.49553571428571"/>
    <col collapsed="false" hidden="false" max="3" min="3" style="2" width="26"/>
    <col collapsed="false" hidden="false" max="4" min="4" style="2" width="3.49553571428571"/>
    <col collapsed="false" hidden="false" max="5" min="5" style="2" width="2.62053571428571"/>
    <col collapsed="false" hidden="false" max="6" min="6" style="2" width="3.125"/>
    <col collapsed="false" hidden="false" max="7" min="7" style="2" width="3.37946428571429"/>
    <col collapsed="false" hidden="false" max="8" min="8" style="3" width="13.3794642857143"/>
    <col collapsed="false" hidden="false" max="11" min="9" style="3" width="13.75"/>
    <col collapsed="false" hidden="false" max="12" min="12" style="3" width="16"/>
    <col collapsed="false" hidden="false" max="1025" min="13" style="2" width="10"/>
  </cols>
  <sheetData>
    <row r="1" customFormat="false" ht="15" hidden="false" customHeight="fals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1"/>
      <c r="N1" s="1"/>
      <c r="O1" s="1"/>
      <c r="P1" s="1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6" customFormat="true" ht="12.75" hidden="false" customHeight="false" outlineLevel="0" collapsed="false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2"/>
      <c r="N2" s="2"/>
      <c r="O2" s="2"/>
      <c r="P2" s="2"/>
    </row>
    <row r="3" customFormat="false" ht="12.75" hidden="false" customHeight="false" outlineLevel="0" collapsed="false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2.75" hidden="false" customHeight="false" outlineLevel="0" collapsed="false">
      <c r="A4" s="2"/>
      <c r="B4" s="2"/>
      <c r="C4" s="8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2.75" hidden="false" customHeight="false" outlineLevel="0" collapsed="false">
      <c r="A5" s="9" t="s">
        <v>2</v>
      </c>
      <c r="B5" s="10"/>
      <c r="C5" s="11"/>
      <c r="D5" s="11"/>
      <c r="E5" s="11"/>
      <c r="F5" s="11"/>
      <c r="G5" s="11"/>
      <c r="H5" s="12"/>
      <c r="I5" s="13"/>
      <c r="J5" s="13" t="s">
        <v>3</v>
      </c>
      <c r="K5" s="12" t="s">
        <v>4</v>
      </c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.75" hidden="false" customHeight="false" outlineLevel="0" collapsed="false">
      <c r="A6" s="9" t="s">
        <v>5</v>
      </c>
      <c r="B6" s="14" t="n">
        <v>2015</v>
      </c>
      <c r="C6" s="15"/>
      <c r="D6" s="16"/>
      <c r="E6" s="16"/>
      <c r="F6" s="11"/>
      <c r="G6" s="16"/>
      <c r="H6" s="13"/>
      <c r="I6" s="13"/>
      <c r="J6" s="13"/>
      <c r="K6" s="13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2.75" hidden="false" customHeight="false" outlineLevel="0" collapsed="false">
      <c r="A7" s="10"/>
      <c r="B7" s="10"/>
      <c r="C7" s="15"/>
      <c r="D7" s="16"/>
      <c r="E7" s="16"/>
      <c r="F7" s="16"/>
      <c r="G7" s="16"/>
      <c r="H7" s="13"/>
      <c r="I7" s="13"/>
      <c r="J7" s="13"/>
      <c r="K7" s="13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0.75" hidden="false" customHeight="true" outlineLevel="0" collapsed="false">
      <c r="A8" s="17"/>
      <c r="B8" s="17"/>
      <c r="C8" s="0"/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3.5" hidden="false" customHeight="true" outlineLevel="0" collapsed="false">
      <c r="A9" s="18"/>
      <c r="B9" s="19"/>
      <c r="C9" s="20"/>
      <c r="D9" s="19"/>
      <c r="E9" s="19"/>
      <c r="F9" s="19"/>
      <c r="G9" s="19"/>
      <c r="H9" s="21"/>
      <c r="I9" s="22"/>
      <c r="J9" s="23"/>
      <c r="K9" s="23"/>
      <c r="L9" s="24" t="s">
        <v>6</v>
      </c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.75" hidden="false" customHeight="false" outlineLevel="0" collapsed="false">
      <c r="A10" s="25"/>
      <c r="B10" s="17"/>
      <c r="C10" s="26" t="s">
        <v>7</v>
      </c>
      <c r="D10" s="26"/>
      <c r="E10" s="26"/>
      <c r="F10" s="26"/>
      <c r="G10" s="26"/>
      <c r="H10" s="27" t="s">
        <v>8</v>
      </c>
      <c r="I10" s="27" t="s">
        <v>9</v>
      </c>
      <c r="J10" s="27" t="s">
        <v>10</v>
      </c>
      <c r="K10" s="27" t="s">
        <v>11</v>
      </c>
      <c r="L10" s="28" t="s">
        <v>12</v>
      </c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2.75" hidden="false" customHeight="false" outlineLevel="0" collapsed="false">
      <c r="A11" s="29"/>
      <c r="B11" s="30"/>
      <c r="C11" s="31"/>
      <c r="D11" s="31"/>
      <c r="E11" s="31"/>
      <c r="F11" s="31"/>
      <c r="G11" s="31"/>
      <c r="H11" s="32"/>
      <c r="I11" s="33"/>
      <c r="J11" s="34"/>
      <c r="K11" s="34"/>
      <c r="L11" s="35" t="s">
        <v>13</v>
      </c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2.75" hidden="false" customHeight="false" outlineLevel="0" collapsed="false">
      <c r="A12" s="25"/>
      <c r="B12" s="17"/>
      <c r="C12" s="16"/>
      <c r="D12" s="16"/>
      <c r="E12" s="16"/>
      <c r="F12" s="16"/>
      <c r="G12" s="16"/>
      <c r="H12" s="36"/>
      <c r="I12" s="36"/>
      <c r="J12" s="36"/>
      <c r="K12" s="37"/>
      <c r="L12" s="36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2.75" hidden="false" customHeight="false" outlineLevel="0" collapsed="false">
      <c r="A13" s="25" t="s">
        <v>14</v>
      </c>
      <c r="B13" s="38" t="n">
        <v>1</v>
      </c>
      <c r="C13" s="16" t="s">
        <v>15</v>
      </c>
      <c r="D13" s="13"/>
      <c r="E13" s="13"/>
      <c r="F13" s="13"/>
      <c r="G13" s="39"/>
      <c r="H13" s="36" t="n">
        <v>0</v>
      </c>
      <c r="I13" s="36" t="n">
        <v>0</v>
      </c>
      <c r="J13" s="36" t="n">
        <v>0</v>
      </c>
      <c r="K13" s="37" t="n">
        <v>0</v>
      </c>
      <c r="L13" s="36" t="n">
        <f aca="false">SUM(H13:K13)</f>
        <v>0</v>
      </c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2.75" hidden="false" customHeight="false" outlineLevel="0" collapsed="false">
      <c r="A14" s="25" t="s">
        <v>16</v>
      </c>
      <c r="B14" s="38" t="n">
        <v>2</v>
      </c>
      <c r="C14" s="10" t="s">
        <v>17</v>
      </c>
      <c r="D14" s="13"/>
      <c r="E14" s="13"/>
      <c r="F14" s="13"/>
      <c r="G14" s="39"/>
      <c r="H14" s="34" t="n">
        <v>0</v>
      </c>
      <c r="I14" s="34" t="n">
        <v>0</v>
      </c>
      <c r="J14" s="34" t="n">
        <v>0</v>
      </c>
      <c r="K14" s="34" t="n">
        <v>0</v>
      </c>
      <c r="L14" s="36" t="n">
        <f aca="false">SUM(H14:K14)</f>
        <v>0</v>
      </c>
      <c r="M14" s="40" t="n">
        <f aca="false">2482218-411100</f>
        <v>2071118</v>
      </c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9.5" hidden="false" customHeight="true" outlineLevel="0" collapsed="false">
      <c r="A15" s="25" t="s">
        <v>18</v>
      </c>
      <c r="B15" s="38" t="n">
        <v>3</v>
      </c>
      <c r="C15" s="10" t="s">
        <v>19</v>
      </c>
      <c r="D15" s="13"/>
      <c r="E15" s="13"/>
      <c r="F15" s="13"/>
      <c r="G15" s="39"/>
      <c r="H15" s="36" t="n">
        <f aca="false">+H13-H14</f>
        <v>0</v>
      </c>
      <c r="I15" s="36" t="n">
        <f aca="false">+I13-I14</f>
        <v>0</v>
      </c>
      <c r="J15" s="36" t="n">
        <f aca="false">+J13-J14</f>
        <v>0</v>
      </c>
      <c r="K15" s="37" t="n">
        <f aca="false">+K13-K14</f>
        <v>0</v>
      </c>
      <c r="L15" s="41" t="n">
        <f aca="false">SUM(H15:K15)</f>
        <v>0</v>
      </c>
      <c r="M15" s="4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2.75" hidden="false" customHeight="false" outlineLevel="0" collapsed="false">
      <c r="A16" s="25" t="s">
        <v>20</v>
      </c>
      <c r="B16" s="38" t="n">
        <v>4</v>
      </c>
      <c r="C16" s="10" t="s">
        <v>21</v>
      </c>
      <c r="D16" s="42"/>
      <c r="E16" s="42"/>
      <c r="F16" s="42"/>
      <c r="G16" s="43"/>
      <c r="H16" s="37" t="n">
        <v>0</v>
      </c>
      <c r="I16" s="36" t="n">
        <v>0</v>
      </c>
      <c r="J16" s="36" t="n">
        <v>0</v>
      </c>
      <c r="K16" s="37" t="n">
        <v>0</v>
      </c>
      <c r="L16" s="36" t="n">
        <f aca="false">SUM(H16:K16)</f>
        <v>0</v>
      </c>
      <c r="M16" s="4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2.75" hidden="false" customHeight="false" outlineLevel="0" collapsed="false">
      <c r="A17" s="25" t="s">
        <v>22</v>
      </c>
      <c r="B17" s="38" t="n">
        <v>5</v>
      </c>
      <c r="C17" s="10" t="s">
        <v>23</v>
      </c>
      <c r="D17" s="13"/>
      <c r="E17" s="13"/>
      <c r="F17" s="13"/>
      <c r="G17" s="39"/>
      <c r="H17" s="34" t="n">
        <v>0</v>
      </c>
      <c r="I17" s="34" t="n">
        <v>0</v>
      </c>
      <c r="J17" s="34" t="n">
        <v>0</v>
      </c>
      <c r="K17" s="34" t="n">
        <v>0</v>
      </c>
      <c r="L17" s="34" t="n">
        <f aca="false">SUM(H17:K17)</f>
        <v>0</v>
      </c>
      <c r="M17" s="40" t="n">
        <f aca="false">181100+230000</f>
        <v>411100</v>
      </c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9.5" hidden="false" customHeight="true" outlineLevel="0" collapsed="false">
      <c r="A18" s="25" t="s">
        <v>24</v>
      </c>
      <c r="B18" s="38" t="n">
        <v>6</v>
      </c>
      <c r="C18" s="10" t="s">
        <v>25</v>
      </c>
      <c r="D18" s="13"/>
      <c r="E18" s="13"/>
      <c r="F18" s="13"/>
      <c r="G18" s="39"/>
      <c r="H18" s="36" t="n">
        <f aca="false">+H15+H16-H17</f>
        <v>0</v>
      </c>
      <c r="I18" s="36" t="n">
        <f aca="false">+I15+I16-I17</f>
        <v>0</v>
      </c>
      <c r="J18" s="36" t="n">
        <f aca="false">+J15+J16-J17</f>
        <v>0</v>
      </c>
      <c r="K18" s="37" t="n">
        <f aca="false">+K15+K16-K17</f>
        <v>0</v>
      </c>
      <c r="L18" s="36" t="n">
        <f aca="false">SUM(H18:K18)</f>
        <v>0</v>
      </c>
      <c r="M18" s="4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2.75" hidden="false" customHeight="false" outlineLevel="0" collapsed="false">
      <c r="A19" s="25"/>
      <c r="B19" s="38" t="n">
        <v>7</v>
      </c>
      <c r="C19" s="9" t="s">
        <v>26</v>
      </c>
      <c r="D19" s="13"/>
      <c r="E19" s="13"/>
      <c r="F19" s="13"/>
      <c r="G19" s="39"/>
      <c r="H19" s="36" t="n">
        <f aca="false">+H13+H16</f>
        <v>0</v>
      </c>
      <c r="I19" s="36" t="n">
        <f aca="false">+I13+I16</f>
        <v>0</v>
      </c>
      <c r="J19" s="36" t="n">
        <f aca="false">+J13+J16</f>
        <v>0</v>
      </c>
      <c r="K19" s="37" t="n">
        <f aca="false">+K13+K16</f>
        <v>0</v>
      </c>
      <c r="L19" s="36" t="n">
        <f aca="false">SUM(H19:K19)</f>
        <v>0</v>
      </c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2.75" hidden="false" customHeight="false" outlineLevel="0" collapsed="false">
      <c r="A20" s="25"/>
      <c r="B20" s="38" t="n">
        <v>8</v>
      </c>
      <c r="C20" s="9" t="s">
        <v>27</v>
      </c>
      <c r="D20" s="13"/>
      <c r="E20" s="13"/>
      <c r="F20" s="13"/>
      <c r="G20" s="39"/>
      <c r="H20" s="34" t="n">
        <f aca="false">+H14+H17</f>
        <v>0</v>
      </c>
      <c r="I20" s="34" t="n">
        <f aca="false">+I14+I17</f>
        <v>0</v>
      </c>
      <c r="J20" s="34" t="n">
        <f aca="false">+J14+J17</f>
        <v>0</v>
      </c>
      <c r="K20" s="44" t="n">
        <f aca="false">+K14+K17</f>
        <v>0</v>
      </c>
      <c r="L20" s="36" t="n">
        <f aca="false">SUM(H20:K20)</f>
        <v>0</v>
      </c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8" hidden="false" customHeight="true" outlineLevel="0" collapsed="false">
      <c r="A21" s="25" t="s">
        <v>28</v>
      </c>
      <c r="B21" s="38" t="n">
        <v>9</v>
      </c>
      <c r="C21" s="10" t="s">
        <v>29</v>
      </c>
      <c r="D21" s="13"/>
      <c r="E21" s="13"/>
      <c r="F21" s="13"/>
      <c r="G21" s="39"/>
      <c r="H21" s="36" t="n">
        <v>0</v>
      </c>
      <c r="I21" s="36" t="n">
        <v>0</v>
      </c>
      <c r="J21" s="36" t="n">
        <v>0</v>
      </c>
      <c r="K21" s="37" t="n">
        <v>0</v>
      </c>
      <c r="L21" s="41" t="n">
        <f aca="false">SUM(H21:K21)</f>
        <v>0</v>
      </c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2.75" hidden="false" customHeight="false" outlineLevel="0" collapsed="false">
      <c r="A22" s="25" t="s">
        <v>30</v>
      </c>
      <c r="B22" s="38" t="n">
        <v>10</v>
      </c>
      <c r="C22" s="10" t="s">
        <v>31</v>
      </c>
      <c r="D22" s="13"/>
      <c r="E22" s="13"/>
      <c r="F22" s="13"/>
      <c r="G22" s="39"/>
      <c r="H22" s="36" t="n">
        <v>0</v>
      </c>
      <c r="I22" s="36" t="n">
        <v>0</v>
      </c>
      <c r="J22" s="36" t="n">
        <v>0</v>
      </c>
      <c r="K22" s="37" t="n">
        <v>0</v>
      </c>
      <c r="L22" s="36" t="n">
        <f aca="false">SUM(H22:K22)</f>
        <v>0</v>
      </c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9.5" hidden="false" customHeight="true" outlineLevel="0" collapsed="false">
      <c r="A23" s="25" t="s">
        <v>32</v>
      </c>
      <c r="B23" s="38" t="n">
        <v>11</v>
      </c>
      <c r="C23" s="10" t="s">
        <v>33</v>
      </c>
      <c r="D23" s="13"/>
      <c r="E23" s="13"/>
      <c r="F23" s="13"/>
      <c r="G23" s="39"/>
      <c r="H23" s="34" t="n">
        <f aca="false">+H18+H21-H22</f>
        <v>0</v>
      </c>
      <c r="I23" s="34" t="n">
        <f aca="false">+I18+I21-I22</f>
        <v>0</v>
      </c>
      <c r="J23" s="34" t="n">
        <f aca="false">+J18+J21-J22</f>
        <v>0</v>
      </c>
      <c r="K23" s="34" t="n">
        <f aca="false">+K18+K21-K22</f>
        <v>0</v>
      </c>
      <c r="L23" s="34" t="n">
        <f aca="false">SUM(H23:K23)</f>
        <v>0</v>
      </c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8.75" hidden="false" customHeight="true" outlineLevel="0" collapsed="false">
      <c r="A24" s="25" t="s">
        <v>34</v>
      </c>
      <c r="B24" s="38" t="n">
        <v>12</v>
      </c>
      <c r="C24" s="10" t="s">
        <v>35</v>
      </c>
      <c r="D24" s="13"/>
      <c r="E24" s="13"/>
      <c r="F24" s="13"/>
      <c r="G24" s="39"/>
      <c r="H24" s="36"/>
      <c r="I24" s="36"/>
      <c r="J24" s="36"/>
      <c r="K24" s="37"/>
      <c r="L24" s="36" t="n">
        <f aca="false">SUM(H24:K24)</f>
        <v>0</v>
      </c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2.75" hidden="false" customHeight="false" outlineLevel="0" collapsed="false">
      <c r="A25" s="25" t="s">
        <v>36</v>
      </c>
      <c r="B25" s="38" t="n">
        <v>13</v>
      </c>
      <c r="C25" s="10" t="s">
        <v>37</v>
      </c>
      <c r="D25" s="13"/>
      <c r="E25" s="13"/>
      <c r="F25" s="13"/>
      <c r="G25" s="39"/>
      <c r="H25" s="36" t="n">
        <v>0</v>
      </c>
      <c r="I25" s="36" t="n">
        <v>0</v>
      </c>
      <c r="J25" s="36" t="n">
        <v>0</v>
      </c>
      <c r="K25" s="37" t="n">
        <v>0</v>
      </c>
      <c r="L25" s="36" t="n">
        <f aca="false">SUM(H25:K25)</f>
        <v>0</v>
      </c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8.75" hidden="false" customHeight="true" outlineLevel="0" collapsed="false">
      <c r="A26" s="25" t="s">
        <v>38</v>
      </c>
      <c r="B26" s="38" t="n">
        <v>14</v>
      </c>
      <c r="C26" s="10" t="s">
        <v>39</v>
      </c>
      <c r="D26" s="13"/>
      <c r="E26" s="13"/>
      <c r="F26" s="13"/>
      <c r="G26" s="39"/>
      <c r="H26" s="36" t="n">
        <f aca="false">+H24-H25</f>
        <v>0</v>
      </c>
      <c r="I26" s="36" t="n">
        <f aca="false">+I24-I25</f>
        <v>0</v>
      </c>
      <c r="J26" s="36" t="n">
        <f aca="false">+J24-J25</f>
        <v>0</v>
      </c>
      <c r="K26" s="37" t="n">
        <f aca="false">+K24-K25</f>
        <v>0</v>
      </c>
      <c r="L26" s="36" t="n">
        <f aca="false">SUM(H26:K26)</f>
        <v>0</v>
      </c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s="51" customFormat="true" ht="24.75" hidden="false" customHeight="true" outlineLevel="0" collapsed="false">
      <c r="A27" s="45" t="s">
        <v>40</v>
      </c>
      <c r="B27" s="46" t="n">
        <v>15</v>
      </c>
      <c r="C27" s="47" t="s">
        <v>41</v>
      </c>
      <c r="D27" s="48"/>
      <c r="E27" s="48"/>
      <c r="F27" s="48"/>
      <c r="G27" s="49"/>
      <c r="H27" s="50" t="n">
        <f aca="false">+H23+H26</f>
        <v>0</v>
      </c>
      <c r="I27" s="50" t="n">
        <f aca="false">+I23+I26</f>
        <v>0</v>
      </c>
      <c r="J27" s="50" t="n">
        <f aca="false">+J23+J26</f>
        <v>0</v>
      </c>
      <c r="K27" s="50" t="n">
        <f aca="false">+K23+K26</f>
        <v>0</v>
      </c>
      <c r="L27" s="50" t="n">
        <f aca="false">+L23+L26</f>
        <v>0</v>
      </c>
    </row>
    <row r="28" customFormat="false" ht="12.75" hidden="false" customHeight="false" outlineLevel="0" collapsed="false">
      <c r="A28" s="0"/>
      <c r="B28" s="0"/>
      <c r="C28" s="0"/>
      <c r="D28" s="0"/>
      <c r="E28" s="0"/>
      <c r="F28" s="0"/>
      <c r="G28" s="0"/>
      <c r="H28" s="52" t="n">
        <f aca="false">507300.35+110716.88</f>
        <v>618017.23</v>
      </c>
      <c r="I28" s="52" t="n">
        <f aca="false">1051409.42+238840.92-618017.23</f>
        <v>672233.11</v>
      </c>
      <c r="J28" s="52" t="n">
        <f aca="false">1511041.82+417731.58-I28-H28</f>
        <v>638523.06</v>
      </c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2.75" hidden="false" customHeight="false" outlineLevel="0" collapsed="false">
      <c r="A29" s="53" t="s">
        <v>42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1" hidden="false" customHeight="true" outlineLevel="0" collapsed="false"/>
    <row r="31" customFormat="false" ht="9" hidden="false" customHeight="true" outlineLevel="0" collapsed="false"/>
    <row r="32" customFormat="false" ht="9.75" hidden="false" customHeight="true" outlineLevel="0" collapsed="false"/>
  </sheetData>
  <mergeCells count="3">
    <mergeCell ref="A1:K1"/>
    <mergeCell ref="A3:K3"/>
    <mergeCell ref="A29:L29"/>
  </mergeCells>
  <printOptions headings="false" gridLines="false" gridLinesSet="true" horizontalCentered="true" verticalCentered="false"/>
  <pageMargins left="0.984027777777778" right="0.39375" top="1.77152777777778" bottom="1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2.75"/>
  <cols>
    <col collapsed="false" hidden="false" max="1" min="1" style="2" width="10"/>
    <col collapsed="false" hidden="false" max="2" min="2" style="2" width="17.8660714285714"/>
    <col collapsed="false" hidden="false" max="4" min="3" style="2" width="10"/>
    <col collapsed="false" hidden="false" max="5" min="5" style="2" width="10.75"/>
    <col collapsed="false" hidden="false" max="6" min="6" style="2" width="10"/>
    <col collapsed="false" hidden="false" max="7" min="7" style="2" width="10.4955357142857"/>
    <col collapsed="false" hidden="false" max="1025" min="8" style="2" width="10"/>
  </cols>
  <sheetData>
    <row r="1" customFormat="false" ht="12.75" hidden="false" customHeight="false" outlineLevel="0" collapsed="false">
      <c r="A1" s="2" t="s">
        <v>13</v>
      </c>
      <c r="B1" s="2" t="s">
        <v>53</v>
      </c>
      <c r="C1" s="2" t="s">
        <v>43</v>
      </c>
      <c r="D1" s="2" t="s">
        <v>7</v>
      </c>
      <c r="E1" s="2" t="s">
        <v>131</v>
      </c>
      <c r="F1" s="2" t="s">
        <v>142</v>
      </c>
      <c r="G1" s="2" t="s">
        <v>143</v>
      </c>
    </row>
    <row r="2" customFormat="false" ht="12.75" hidden="false" customHeight="false" outlineLevel="0" collapsed="false">
      <c r="A2" s="2" t="n">
        <f aca="false">+'Anexo 4 '!$B$6</f>
        <v>2015</v>
      </c>
      <c r="B2" s="2" t="e">
        <f aca="false">+'Anexo 4 '!$F$6+'Anexo 4 '!$D$6+'Anexo 4 '!$E$6+'Anexo 4 '!$G$6</f>
        <v>#VALUE!</v>
      </c>
      <c r="C2" s="199" t="str">
        <f aca="false">+'Anexo 4 '!$K$5</f>
        <v>010102</v>
      </c>
      <c r="D2" s="2" t="n">
        <f aca="false">+'Anexo 4 '!B13</f>
        <v>1</v>
      </c>
      <c r="E2" s="200" t="n">
        <f aca="false">+'Anexo 4 '!H13</f>
        <v>0</v>
      </c>
      <c r="F2" s="200" t="n">
        <f aca="false">+'Anexo 4 '!I13</f>
        <v>0</v>
      </c>
      <c r="G2" s="200" t="n">
        <f aca="false">+'Anexo 4 '!J13</f>
        <v>0</v>
      </c>
    </row>
    <row r="3" customFormat="false" ht="12.75" hidden="false" customHeight="false" outlineLevel="0" collapsed="false">
      <c r="A3" s="2" t="n">
        <f aca="false">+'Anexo 4 '!$B$6</f>
        <v>2015</v>
      </c>
      <c r="B3" s="2" t="inlineStr">
        <f aca="false">+'Anexo 4 '!$F$6+'Anexo 4 '!$D$6+'Anexo 4 '!$E$6+'Anexo 4 '!$G$6</f>
        <is>
          <t/>
        </is>
      </c>
      <c r="C3" s="199" t="str">
        <f aca="false">+'Anexo 4 '!$K$5</f>
        <v>010102</v>
      </c>
      <c r="D3" s="2" t="n">
        <f aca="false">+'Anexo 4 '!B14</f>
        <v>2</v>
      </c>
      <c r="E3" s="200" t="n">
        <f aca="false">+'Anexo 4 '!H14</f>
        <v>57336569.59</v>
      </c>
      <c r="F3" s="200" t="n">
        <f aca="false">+'Anexo 4 '!I14</f>
        <v>0</v>
      </c>
      <c r="G3" s="200" t="n">
        <f aca="false">+'Anexo 4 '!J14</f>
        <v>57336569.59</v>
      </c>
    </row>
    <row r="4" customFormat="false" ht="12.75" hidden="false" customHeight="false" outlineLevel="0" collapsed="false">
      <c r="A4" s="2" t="n">
        <f aca="false">+'Anexo 4 '!$B$6</f>
        <v>2015</v>
      </c>
      <c r="B4" s="2" t="inlineStr">
        <f aca="false">+'Anexo 4 '!$F$6+'Anexo 4 '!$D$6+'Anexo 4 '!$E$6+'Anexo 4 '!$G$6</f>
        <is>
          <t/>
        </is>
      </c>
      <c r="C4" s="199" t="str">
        <f aca="false">+'Anexo 4 '!$K$5</f>
        <v>010102</v>
      </c>
      <c r="D4" s="2" t="n">
        <f aca="false">+'Anexo 4 '!B15</f>
        <v>3</v>
      </c>
      <c r="E4" s="200" t="n">
        <f aca="false">+'Anexo 4 '!H15</f>
        <v>-57336569.59</v>
      </c>
      <c r="F4" s="200" t="n">
        <f aca="false">+'Anexo 4 '!I15</f>
        <v>0</v>
      </c>
      <c r="G4" s="200" t="n">
        <f aca="false">+'Anexo 4 '!J15</f>
        <v>-57336569.59</v>
      </c>
    </row>
    <row r="5" customFormat="false" ht="12.75" hidden="false" customHeight="false" outlineLevel="0" collapsed="false">
      <c r="A5" s="2" t="n">
        <f aca="false">+'Anexo 4 '!$B$6</f>
        <v>2015</v>
      </c>
      <c r="B5" s="2" t="inlineStr">
        <f aca="false">+'Anexo 4 '!$F$6+'Anexo 4 '!$D$6+'Anexo 4 '!$E$6+'Anexo 4 '!$G$6</f>
        <is>
          <t/>
        </is>
      </c>
      <c r="C5" s="199" t="str">
        <f aca="false">+'Anexo 4 '!$K$5</f>
        <v>010102</v>
      </c>
      <c r="D5" s="2" t="n">
        <f aca="false">+'Anexo 4 '!B16</f>
        <v>4</v>
      </c>
      <c r="E5" s="200" t="n">
        <f aca="false">+'Anexo 4 '!H16</f>
        <v>0</v>
      </c>
      <c r="F5" s="200" t="n">
        <f aca="false">+'Anexo 4 '!I16</f>
        <v>0</v>
      </c>
      <c r="G5" s="200" t="n">
        <f aca="false">+'Anexo 4 '!J16</f>
        <v>0</v>
      </c>
    </row>
    <row r="6" customFormat="false" ht="12.75" hidden="false" customHeight="false" outlineLevel="0" collapsed="false">
      <c r="A6" s="2" t="n">
        <f aca="false">+'Anexo 4 '!$B$6</f>
        <v>2015</v>
      </c>
      <c r="B6" s="2" t="inlineStr">
        <f aca="false">+'Anexo 4 '!$F$6+'Anexo 4 '!$D$6+'Anexo 4 '!$E$6+'Anexo 4 '!$G$6</f>
        <is>
          <t/>
        </is>
      </c>
      <c r="C6" s="199" t="str">
        <f aca="false">+'Anexo 4 '!$K$5</f>
        <v>010102</v>
      </c>
      <c r="D6" s="2" t="n">
        <f aca="false">+'Anexo 4 '!B17</f>
        <v>5</v>
      </c>
      <c r="E6" s="200" t="n">
        <f aca="false">+'Anexo 4 '!H17</f>
        <v>21870</v>
      </c>
      <c r="F6" s="200" t="n">
        <f aca="false">+'Anexo 4 '!I17</f>
        <v>0</v>
      </c>
      <c r="G6" s="200" t="n">
        <f aca="false">+'Anexo 4 '!J17</f>
        <v>21870</v>
      </c>
    </row>
    <row r="7" customFormat="false" ht="12.75" hidden="false" customHeight="false" outlineLevel="0" collapsed="false">
      <c r="A7" s="2" t="n">
        <f aca="false">+'Anexo 4 '!$B$6</f>
        <v>2015</v>
      </c>
      <c r="B7" s="2" t="inlineStr">
        <f aca="false">+'Anexo 4 '!$F$6+'Anexo 4 '!$D$6+'Anexo 4 '!$E$6+'Anexo 4 '!$G$6</f>
        <is>
          <t/>
        </is>
      </c>
      <c r="C7" s="199" t="str">
        <f aca="false">+'Anexo 4 '!$K$5</f>
        <v>010102</v>
      </c>
      <c r="D7" s="2" t="n">
        <f aca="false">+'Anexo 4 '!B18</f>
        <v>6</v>
      </c>
      <c r="E7" s="200" t="n">
        <f aca="false">+'Anexo 4 '!H18</f>
        <v>-57358439.59</v>
      </c>
      <c r="F7" s="200" t="n">
        <f aca="false">+'Anexo 4 '!I18</f>
        <v>0</v>
      </c>
      <c r="G7" s="200" t="n">
        <f aca="false">+'Anexo 4 '!J18</f>
        <v>-57358439.59</v>
      </c>
    </row>
    <row r="8" customFormat="false" ht="12.75" hidden="false" customHeight="false" outlineLevel="0" collapsed="false">
      <c r="A8" s="2" t="n">
        <f aca="false">+'Anexo 4 '!$B$6</f>
        <v>2015</v>
      </c>
      <c r="B8" s="2" t="inlineStr">
        <f aca="false">+'Anexo 4 '!$F$6+'Anexo 4 '!$D$6+'Anexo 4 '!$E$6+'Anexo 4 '!$G$6</f>
        <is>
          <t/>
        </is>
      </c>
      <c r="C8" s="199" t="str">
        <f aca="false">+'Anexo 4 '!$K$5</f>
        <v>010102</v>
      </c>
      <c r="D8" s="2" t="n">
        <f aca="false">+'Anexo 4 '!B19</f>
        <v>7</v>
      </c>
      <c r="E8" s="200" t="n">
        <f aca="false">+'Anexo 4 '!H19</f>
        <v>0</v>
      </c>
      <c r="F8" s="200" t="n">
        <f aca="false">+'Anexo 4 '!I19</f>
        <v>0</v>
      </c>
      <c r="G8" s="200" t="n">
        <f aca="false">+'Anexo 4 '!J19</f>
        <v>0</v>
      </c>
    </row>
    <row r="9" customFormat="false" ht="12.75" hidden="false" customHeight="false" outlineLevel="0" collapsed="false">
      <c r="A9" s="2" t="n">
        <f aca="false">+'Anexo 4 '!$B$6</f>
        <v>2015</v>
      </c>
      <c r="B9" s="2" t="inlineStr">
        <f aca="false">+'Anexo 4 '!$F$6+'Anexo 4 '!$D$6+'Anexo 4 '!$E$6+'Anexo 4 '!$G$6</f>
        <is>
          <t/>
        </is>
      </c>
      <c r="C9" s="199" t="str">
        <f aca="false">+'Anexo 4 '!$K$5</f>
        <v>010102</v>
      </c>
      <c r="D9" s="2" t="n">
        <f aca="false">+'Anexo 4 '!B20</f>
        <v>8</v>
      </c>
      <c r="E9" s="200" t="n">
        <f aca="false">+'Anexo 4 '!H20</f>
        <v>57358439.59</v>
      </c>
      <c r="F9" s="200" t="n">
        <f aca="false">+'Anexo 4 '!I20</f>
        <v>0</v>
      </c>
      <c r="G9" s="200" t="n">
        <f aca="false">+'Anexo 4 '!J20</f>
        <v>57358439.59</v>
      </c>
    </row>
    <row r="10" customFormat="false" ht="12.75" hidden="false" customHeight="false" outlineLevel="0" collapsed="false">
      <c r="A10" s="2" t="n">
        <f aca="false">+'Anexo 4 '!$B$6</f>
        <v>2015</v>
      </c>
      <c r="B10" s="2" t="inlineStr">
        <f aca="false">+'Anexo 4 '!$F$6+'Anexo 4 '!$D$6+'Anexo 4 '!$E$6+'Anexo 4 '!$G$6</f>
        <is>
          <t/>
        </is>
      </c>
      <c r="C10" s="199" t="str">
        <f aca="false">+'Anexo 4 '!$K$5</f>
        <v>010102</v>
      </c>
      <c r="D10" s="2" t="n">
        <f aca="false">+'Anexo 4 '!B21</f>
        <v>9</v>
      </c>
      <c r="E10" s="200" t="n">
        <f aca="false">+'Anexo 4 '!H21</f>
        <v>0</v>
      </c>
      <c r="F10" s="200" t="n">
        <f aca="false">+'Anexo 4 '!I21</f>
        <v>0</v>
      </c>
      <c r="G10" s="200" t="n">
        <f aca="false">+'Anexo 4 '!J21</f>
        <v>0</v>
      </c>
    </row>
    <row r="11" customFormat="false" ht="12.75" hidden="false" customHeight="false" outlineLevel="0" collapsed="false">
      <c r="A11" s="2" t="n">
        <f aca="false">+'Anexo 4 '!$B$6</f>
        <v>2015</v>
      </c>
      <c r="B11" s="2" t="inlineStr">
        <f aca="false">+'Anexo 4 '!$F$6+'Anexo 4 '!$D$6+'Anexo 4 '!$E$6+'Anexo 4 '!$G$6</f>
        <is>
          <t/>
        </is>
      </c>
      <c r="C11" s="199" t="str">
        <f aca="false">+'Anexo 4 '!$K$5</f>
        <v>010102</v>
      </c>
      <c r="D11" s="2" t="n">
        <f aca="false">+'Anexo 4 '!B22</f>
        <v>10</v>
      </c>
      <c r="E11" s="200" t="n">
        <f aca="false">+'Anexo 4 '!H22</f>
        <v>0</v>
      </c>
      <c r="F11" s="200" t="n">
        <f aca="false">+'Anexo 4 '!I22</f>
        <v>0</v>
      </c>
      <c r="G11" s="200" t="n">
        <f aca="false">+'Anexo 4 '!J22</f>
        <v>0</v>
      </c>
    </row>
    <row r="12" customFormat="false" ht="12.75" hidden="false" customHeight="false" outlineLevel="0" collapsed="false">
      <c r="A12" s="2" t="n">
        <f aca="false">+'Anexo 4 '!$B$6</f>
        <v>2015</v>
      </c>
      <c r="B12" s="2" t="inlineStr">
        <f aca="false">+'Anexo 4 '!$F$6+'Anexo 4 '!$D$6+'Anexo 4 '!$E$6+'Anexo 4 '!$G$6</f>
        <is>
          <t/>
        </is>
      </c>
      <c r="C12" s="199" t="str">
        <f aca="false">+'Anexo 4 '!$K$5</f>
        <v>010102</v>
      </c>
      <c r="D12" s="2" t="n">
        <f aca="false">+'Anexo 4 '!B23</f>
        <v>11</v>
      </c>
      <c r="E12" s="200" t="n">
        <f aca="false">+'Anexo 4 '!H23</f>
        <v>-57358439.59</v>
      </c>
      <c r="F12" s="200" t="n">
        <f aca="false">+'Anexo 4 '!I23</f>
        <v>0</v>
      </c>
      <c r="G12" s="200" t="n">
        <f aca="false">+'Anexo 4 '!J23</f>
        <v>-57358439.59</v>
      </c>
    </row>
    <row r="13" customFormat="false" ht="12.75" hidden="false" customHeight="false" outlineLevel="0" collapsed="false">
      <c r="A13" s="2" t="n">
        <f aca="false">+'Anexo 4 '!$B$6</f>
        <v>2015</v>
      </c>
      <c r="B13" s="2" t="inlineStr">
        <f aca="false">+'Anexo 4 '!$F$6+'Anexo 4 '!$D$6+'Anexo 4 '!$E$6+'Anexo 4 '!$G$6</f>
        <is>
          <t/>
        </is>
      </c>
      <c r="C13" s="199" t="str">
        <f aca="false">+'Anexo 4 '!$K$5</f>
        <v>010102</v>
      </c>
      <c r="D13" s="2" t="n">
        <f aca="false">+'Anexo 4 '!B24</f>
        <v>12</v>
      </c>
      <c r="E13" s="200" t="n">
        <f aca="false">+'Anexo 4 '!H24</f>
        <v>0</v>
      </c>
      <c r="F13" s="200" t="n">
        <f aca="false">+'Anexo 4 '!I24</f>
        <v>0</v>
      </c>
      <c r="G13" s="200" t="n">
        <f aca="false">+'Anexo 4 '!J24</f>
        <v>0</v>
      </c>
    </row>
    <row r="14" customFormat="false" ht="12.75" hidden="false" customHeight="false" outlineLevel="0" collapsed="false">
      <c r="A14" s="2" t="n">
        <f aca="false">+'Anexo 4 '!$B$6</f>
        <v>2015</v>
      </c>
      <c r="B14" s="2" t="inlineStr">
        <f aca="false">+'Anexo 4 '!$F$6+'Anexo 4 '!$D$6+'Anexo 4 '!$E$6+'Anexo 4 '!$G$6</f>
        <is>
          <t/>
        </is>
      </c>
      <c r="C14" s="199" t="str">
        <f aca="false">+'Anexo 4 '!$K$5</f>
        <v>010102</v>
      </c>
      <c r="D14" s="2" t="n">
        <f aca="false">+'Anexo 4 '!B25</f>
        <v>13</v>
      </c>
      <c r="E14" s="200" t="n">
        <f aca="false">+'Anexo 4 '!H25</f>
        <v>614413.59</v>
      </c>
      <c r="F14" s="200" t="n">
        <f aca="false">+'Anexo 4 '!I25</f>
        <v>0</v>
      </c>
      <c r="G14" s="200" t="n">
        <f aca="false">+'Anexo 4 '!J25</f>
        <v>614413.59</v>
      </c>
    </row>
    <row r="15" customFormat="false" ht="12.75" hidden="false" customHeight="false" outlineLevel="0" collapsed="false">
      <c r="A15" s="2" t="n">
        <f aca="false">+'Anexo 4 '!$B$6</f>
        <v>2015</v>
      </c>
      <c r="B15" s="2" t="inlineStr">
        <f aca="false">+'Anexo 4 '!$F$6+'Anexo 4 '!$D$6+'Anexo 4 '!$E$6+'Anexo 4 '!$G$6</f>
        <is>
          <t/>
        </is>
      </c>
      <c r="C15" s="199" t="str">
        <f aca="false">+'Anexo 4 '!$K$5</f>
        <v>010102</v>
      </c>
      <c r="D15" s="2" t="n">
        <f aca="false">+'Anexo 4 '!B26</f>
        <v>14</v>
      </c>
      <c r="E15" s="200" t="n">
        <f aca="false">+'Anexo 4 '!H26</f>
        <v>-614413.59</v>
      </c>
      <c r="F15" s="200" t="n">
        <f aca="false">+'Anexo 4 '!I26</f>
        <v>0</v>
      </c>
      <c r="G15" s="200" t="n">
        <f aca="false">+'Anexo 4 '!J26</f>
        <v>-614413.59</v>
      </c>
    </row>
    <row r="16" customFormat="false" ht="12.75" hidden="false" customHeight="false" outlineLevel="0" collapsed="false">
      <c r="A16" s="2" t="n">
        <f aca="false">+'Anexo 4 '!$B$6</f>
        <v>2015</v>
      </c>
      <c r="B16" s="2" t="inlineStr">
        <f aca="false">+'Anexo 4 '!$F$6+'Anexo 4 '!$D$6+'Anexo 4 '!$E$6+'Anexo 4 '!$G$6</f>
        <is>
          <t/>
        </is>
      </c>
      <c r="C16" s="199" t="str">
        <f aca="false">+'Anexo 4 '!$K$5</f>
        <v>010102</v>
      </c>
      <c r="D16" s="2" t="n">
        <f aca="false">+'Anexo 4 '!B27</f>
        <v>15</v>
      </c>
      <c r="E16" s="200" t="n">
        <f aca="false">+'Anexo 4 '!H27</f>
        <v>-57972853.18</v>
      </c>
      <c r="F16" s="200" t="n">
        <f aca="false">+'Anexo 4 '!I27</f>
        <v>0</v>
      </c>
      <c r="G16" s="200" t="n">
        <f aca="false">+'Anexo 4 '!J27</f>
        <v>-57972853.18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O3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4" activeCellId="0" sqref="B14"/>
    </sheetView>
  </sheetViews>
  <sheetFormatPr defaultRowHeight="12.75"/>
  <cols>
    <col collapsed="false" hidden="false" max="1" min="1" style="0" width="5.25446428571429"/>
    <col collapsed="false" hidden="false" max="7" min="2" style="0" width="10.5892857142857"/>
    <col collapsed="false" hidden="false" max="10" min="8" style="0" width="3.125"/>
    <col collapsed="false" hidden="false" max="11" min="11" style="0" width="5.62053571428571"/>
    <col collapsed="false" hidden="true" max="12" min="12" style="0" width="0"/>
    <col collapsed="false" hidden="false" max="1025" min="13" style="0" width="10.5892857142857"/>
  </cols>
  <sheetData>
    <row r="1" customFormat="false" ht="12.75" hidden="false" customHeight="false" outlineLevel="0" collapsed="false">
      <c r="B1" s="201"/>
      <c r="C1" s="202"/>
      <c r="D1" s="202"/>
      <c r="E1" s="202"/>
      <c r="F1" s="202"/>
      <c r="G1" s="202"/>
      <c r="H1" s="202"/>
      <c r="I1" s="202"/>
      <c r="J1" s="202"/>
      <c r="K1" s="203"/>
    </row>
    <row r="2" customFormat="false" ht="12.75" hidden="false" customHeight="false" outlineLevel="0" collapsed="false">
      <c r="B2" s="204"/>
      <c r="C2" s="205"/>
      <c r="D2" s="205"/>
      <c r="E2" s="205"/>
      <c r="F2" s="205"/>
      <c r="G2" s="205"/>
      <c r="H2" s="205"/>
      <c r="I2" s="205"/>
      <c r="J2" s="205"/>
      <c r="K2" s="206"/>
    </row>
    <row r="3" customFormat="false" ht="12.75" hidden="false" customHeight="false" outlineLevel="0" collapsed="false">
      <c r="B3" s="204"/>
      <c r="C3" s="207"/>
      <c r="D3" s="207" t="s">
        <v>144</v>
      </c>
      <c r="E3" s="207"/>
      <c r="F3" s="207"/>
      <c r="G3" s="205"/>
      <c r="H3" s="205"/>
      <c r="I3" s="205"/>
      <c r="J3" s="205"/>
      <c r="K3" s="206"/>
    </row>
    <row r="4" customFormat="false" ht="12.75" hidden="false" customHeight="false" outlineLevel="0" collapsed="false">
      <c r="B4" s="204"/>
      <c r="C4" s="207"/>
      <c r="D4" s="207"/>
      <c r="E4" s="207"/>
      <c r="F4" s="207"/>
      <c r="G4" s="205"/>
      <c r="H4" s="205"/>
      <c r="I4" s="205"/>
      <c r="J4" s="205"/>
      <c r="K4" s="206"/>
    </row>
    <row r="5" customFormat="false" ht="12.75" hidden="false" customHeight="false" outlineLevel="0" collapsed="false">
      <c r="B5" s="204"/>
      <c r="C5" s="207"/>
      <c r="D5" s="207" t="s">
        <v>145</v>
      </c>
      <c r="E5" s="207"/>
      <c r="F5" s="207"/>
      <c r="G5" s="205"/>
      <c r="H5" s="205"/>
      <c r="I5" s="205"/>
      <c r="J5" s="205"/>
      <c r="K5" s="206"/>
    </row>
    <row r="6" customFormat="false" ht="13.5" hidden="false" customHeight="false" outlineLevel="0" collapsed="false">
      <c r="B6" s="204"/>
      <c r="C6" s="205"/>
      <c r="D6" s="205"/>
      <c r="E6" s="205"/>
      <c r="F6" s="205"/>
      <c r="G6" s="205"/>
      <c r="H6" s="205"/>
      <c r="I6" s="205"/>
      <c r="J6" s="205"/>
      <c r="K6" s="206"/>
    </row>
    <row r="7" customFormat="false" ht="12.75" hidden="false" customHeight="false" outlineLevel="0" collapsed="false">
      <c r="B7" s="201"/>
      <c r="C7" s="202"/>
      <c r="D7" s="202"/>
      <c r="E7" s="202"/>
      <c r="F7" s="202"/>
      <c r="G7" s="202"/>
      <c r="H7" s="202"/>
      <c r="I7" s="202"/>
      <c r="J7" s="202"/>
      <c r="K7" s="203"/>
      <c r="L7" s="203"/>
    </row>
    <row r="8" customFormat="false" ht="12.75" hidden="false" customHeight="false" outlineLevel="0" collapsed="false">
      <c r="B8" s="208" t="s">
        <v>146</v>
      </c>
      <c r="C8" s="209"/>
      <c r="D8" s="209"/>
      <c r="E8" s="209"/>
      <c r="F8" s="209"/>
      <c r="G8" s="209"/>
      <c r="H8" s="209"/>
      <c r="I8" s="209"/>
      <c r="J8" s="209"/>
      <c r="K8" s="210"/>
      <c r="L8" s="206"/>
    </row>
    <row r="9" customFormat="false" ht="12.75" hidden="false" customHeight="false" outlineLevel="0" collapsed="false">
      <c r="B9" s="208"/>
      <c r="C9" s="209"/>
      <c r="D9" s="209"/>
      <c r="E9" s="209"/>
      <c r="F9" s="209"/>
      <c r="G9" s="209"/>
      <c r="H9" s="209"/>
      <c r="I9" s="209"/>
      <c r="J9" s="209"/>
      <c r="K9" s="210"/>
      <c r="L9" s="206"/>
    </row>
    <row r="10" customFormat="false" ht="12.75" hidden="false" customHeight="false" outlineLevel="0" collapsed="false">
      <c r="B10" s="211" t="s">
        <v>3</v>
      </c>
      <c r="C10" s="166"/>
      <c r="D10" s="166" t="s">
        <v>4</v>
      </c>
      <c r="E10" s="209"/>
      <c r="F10" s="209"/>
      <c r="G10" s="209"/>
      <c r="H10" s="209"/>
      <c r="I10" s="209"/>
      <c r="J10" s="209"/>
      <c r="K10" s="210"/>
      <c r="L10" s="206"/>
    </row>
    <row r="11" customFormat="false" ht="12.75" hidden="false" customHeight="false" outlineLevel="0" collapsed="false">
      <c r="B11" s="208"/>
      <c r="C11" s="209"/>
      <c r="D11" s="209"/>
      <c r="E11" s="209"/>
      <c r="F11" s="209"/>
      <c r="G11" s="209"/>
      <c r="H11" s="212" t="n">
        <v>1</v>
      </c>
      <c r="I11" s="212" t="n">
        <v>2</v>
      </c>
      <c r="J11" s="212" t="n">
        <v>3</v>
      </c>
      <c r="K11" s="213" t="n">
        <v>4</v>
      </c>
      <c r="L11" s="206"/>
    </row>
    <row r="12" customFormat="false" ht="12.75" hidden="false" customHeight="false" outlineLevel="0" collapsed="false">
      <c r="B12" s="208" t="s">
        <v>147</v>
      </c>
      <c r="C12" s="209"/>
      <c r="D12" s="209"/>
      <c r="E12" s="209"/>
      <c r="F12" s="209"/>
      <c r="G12" s="209" t="s">
        <v>130</v>
      </c>
      <c r="H12" s="214" t="s">
        <v>34</v>
      </c>
      <c r="I12" s="215"/>
      <c r="J12" s="215"/>
      <c r="K12" s="216"/>
      <c r="L12" s="206"/>
    </row>
    <row r="13" customFormat="false" ht="13.5" hidden="false" customHeight="false" outlineLevel="0" collapsed="false">
      <c r="B13" s="217"/>
      <c r="C13" s="218"/>
      <c r="D13" s="218"/>
      <c r="E13" s="218"/>
      <c r="F13" s="218"/>
      <c r="G13" s="218"/>
      <c r="H13" s="218"/>
      <c r="I13" s="218"/>
      <c r="J13" s="218"/>
      <c r="K13" s="219"/>
      <c r="L13" s="220"/>
    </row>
    <row r="14" customFormat="false" ht="12.75" hidden="false" customHeight="false" outlineLevel="0" collapsed="false">
      <c r="B14" s="221"/>
      <c r="C14" s="222"/>
      <c r="D14" s="222"/>
      <c r="E14" s="222"/>
      <c r="F14" s="222"/>
      <c r="G14" s="222"/>
      <c r="H14" s="222"/>
      <c r="I14" s="222"/>
      <c r="J14" s="222"/>
      <c r="K14" s="223"/>
      <c r="L14" s="224"/>
    </row>
    <row r="15" customFormat="false" ht="12.75" hidden="false" customHeight="false" outlineLevel="0" collapsed="false">
      <c r="B15" s="225" t="s">
        <v>148</v>
      </c>
      <c r="C15" s="226"/>
      <c r="D15" s="227"/>
      <c r="E15" s="226"/>
      <c r="F15" s="226"/>
      <c r="G15" s="226"/>
      <c r="H15" s="226"/>
      <c r="I15" s="226"/>
      <c r="J15" s="226"/>
      <c r="K15" s="228"/>
      <c r="L15" s="229"/>
      <c r="M15" s="205"/>
      <c r="N15" s="205"/>
      <c r="O15" s="205"/>
    </row>
    <row r="16" customFormat="false" ht="12.75" hidden="false" customHeight="false" outlineLevel="0" collapsed="false">
      <c r="B16" s="225" t="s">
        <v>149</v>
      </c>
      <c r="C16" s="226"/>
      <c r="D16" s="227"/>
      <c r="E16" s="226"/>
      <c r="F16" s="226"/>
      <c r="G16" s="226"/>
      <c r="H16" s="226"/>
      <c r="I16" s="226"/>
      <c r="J16" s="226"/>
      <c r="K16" s="228"/>
      <c r="L16" s="229"/>
      <c r="M16" s="205"/>
      <c r="N16" s="205"/>
      <c r="O16" s="205"/>
    </row>
    <row r="17" customFormat="false" ht="12.75" hidden="false" customHeight="false" outlineLevel="0" collapsed="false">
      <c r="B17" s="230" t="s">
        <v>150</v>
      </c>
      <c r="C17" s="226"/>
      <c r="D17" s="231"/>
      <c r="E17" s="227"/>
      <c r="F17" s="227"/>
      <c r="G17" s="227"/>
      <c r="H17" s="227"/>
      <c r="I17" s="227"/>
      <c r="J17" s="226"/>
      <c r="K17" s="228"/>
      <c r="L17" s="229"/>
      <c r="M17" s="205"/>
      <c r="N17" s="205"/>
      <c r="O17" s="205"/>
    </row>
    <row r="18" customFormat="false" ht="13.5" hidden="false" customHeight="false" outlineLevel="0" collapsed="false">
      <c r="B18" s="232"/>
      <c r="C18" s="233"/>
      <c r="D18" s="234"/>
      <c r="E18" s="235"/>
      <c r="F18" s="235"/>
      <c r="G18" s="235"/>
      <c r="H18" s="235"/>
      <c r="I18" s="235"/>
      <c r="J18" s="235"/>
      <c r="K18" s="236"/>
      <c r="L18" s="237"/>
      <c r="M18" s="205"/>
      <c r="N18" s="205"/>
      <c r="O18" s="205"/>
    </row>
    <row r="19" customFormat="false" ht="12.75" hidden="false" customHeight="false" outlineLevel="0" collapsed="false"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38"/>
    </row>
    <row r="20" customFormat="false" ht="12.75" hidden="false" customHeight="false" outlineLevel="0" collapsed="false"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38"/>
    </row>
    <row r="21" customFormat="false" ht="12.75" hidden="false" customHeight="false" outlineLevel="0" collapsed="false"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38"/>
    </row>
    <row r="22" customFormat="false" ht="12.75" hidden="false" customHeight="false" outlineLevel="0" collapsed="false"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38"/>
    </row>
    <row r="23" customFormat="false" ht="12.75" hidden="false" customHeight="false" outlineLevel="0" collapsed="false"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38"/>
    </row>
    <row r="24" customFormat="false" ht="12.75" hidden="false" customHeight="false" outlineLevel="0" collapsed="false"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38"/>
    </row>
    <row r="25" customFormat="false" ht="12.75" hidden="false" customHeight="false" outlineLevel="0" collapsed="false"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38"/>
    </row>
    <row r="26" customFormat="false" ht="12.75" hidden="false" customHeight="false" outlineLevel="0" collapsed="false"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38"/>
    </row>
    <row r="27" customFormat="false" ht="12.75" hidden="false" customHeight="false" outlineLevel="0" collapsed="false"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38"/>
    </row>
    <row r="28" customFormat="false" ht="12.75" hidden="false" customHeight="false" outlineLevel="0" collapsed="false"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38"/>
    </row>
    <row r="29" customFormat="false" ht="12.75" hidden="false" customHeight="false" outlineLevel="0" collapsed="false"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38"/>
    </row>
    <row r="30" customFormat="false" ht="12.75" hidden="false" customHeight="false" outlineLevel="0" collapsed="false"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38"/>
    </row>
    <row r="31" customFormat="false" ht="12.75" hidden="false" customHeight="false" outlineLevel="0" collapsed="false"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38"/>
    </row>
  </sheetData>
  <printOptions headings="false" gridLines="false" gridLinesSet="true" horizontalCentered="false" verticalCentered="false"/>
  <pageMargins left="0.827083333333333" right="0.236111111111111" top="1.69305555555556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O1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1" activeCellId="0" sqref="N11"/>
    </sheetView>
  </sheetViews>
  <sheetFormatPr defaultRowHeight="12.75"/>
  <cols>
    <col collapsed="false" hidden="false" max="1" min="1" style="0" width="7.75"/>
    <col collapsed="false" hidden="false" max="2" min="2" style="0" width="10.5892857142857"/>
    <col collapsed="false" hidden="false" max="4" min="3" style="0" width="9"/>
    <col collapsed="false" hidden="false" max="5" min="5" style="0" width="10.5892857142857"/>
    <col collapsed="false" hidden="false" max="6" min="6" style="0" width="9.875"/>
    <col collapsed="false" hidden="false" max="7" min="7" style="0" width="10.5892857142857"/>
    <col collapsed="false" hidden="false" max="9" min="8" style="0" width="2.62053571428571"/>
    <col collapsed="false" hidden="false" max="10" min="10" style="0" width="2.25"/>
    <col collapsed="false" hidden="false" max="11" min="11" style="0" width="3.37946428571429"/>
    <col collapsed="false" hidden="false" max="12" min="12" style="0" width="9.49553571428571"/>
    <col collapsed="false" hidden="false" max="1025" min="13" style="0" width="10.5892857142857"/>
  </cols>
  <sheetData>
    <row r="3" customFormat="false" ht="12.75" hidden="false" customHeight="false" outlineLevel="0" collapsed="false">
      <c r="C3" s="239"/>
      <c r="D3" s="239" t="s">
        <v>144</v>
      </c>
      <c r="E3" s="239"/>
      <c r="F3" s="239"/>
    </row>
    <row r="4" customFormat="false" ht="12.75" hidden="false" customHeight="false" outlineLevel="0" collapsed="false">
      <c r="C4" s="239"/>
      <c r="D4" s="239"/>
      <c r="E4" s="239"/>
      <c r="F4" s="239"/>
    </row>
    <row r="5" customFormat="false" ht="12.75" hidden="false" customHeight="false" outlineLevel="0" collapsed="false">
      <c r="C5" s="239"/>
      <c r="D5" s="239" t="s">
        <v>151</v>
      </c>
      <c r="E5" s="239"/>
      <c r="F5" s="239"/>
    </row>
    <row r="6" customFormat="false" ht="13.5" hidden="false" customHeight="false" outlineLevel="0" collapsed="false"/>
    <row r="7" customFormat="false" ht="12.75" hidden="false" customHeight="false" outlineLevel="0" collapsed="false">
      <c r="B7" s="201"/>
      <c r="C7" s="202"/>
      <c r="D7" s="202"/>
      <c r="E7" s="202"/>
      <c r="F7" s="202"/>
      <c r="G7" s="202"/>
      <c r="H7" s="202"/>
      <c r="I7" s="202"/>
      <c r="J7" s="202"/>
      <c r="K7" s="202"/>
      <c r="L7" s="203"/>
    </row>
    <row r="8" customFormat="false" ht="12.75" hidden="false" customHeight="false" outlineLevel="0" collapsed="false">
      <c r="B8" s="208" t="s">
        <v>146</v>
      </c>
      <c r="C8" s="209"/>
      <c r="D8" s="209"/>
      <c r="E8" s="209"/>
      <c r="F8" s="209"/>
      <c r="G8" s="209"/>
      <c r="H8" s="209"/>
      <c r="I8" s="209"/>
      <c r="J8" s="209"/>
      <c r="K8" s="209"/>
      <c r="L8" s="206"/>
    </row>
    <row r="9" customFormat="false" ht="12.75" hidden="false" customHeight="false" outlineLevel="0" collapsed="false">
      <c r="B9" s="208"/>
      <c r="C9" s="209"/>
      <c r="D9" s="209"/>
      <c r="E9" s="209"/>
      <c r="F9" s="209"/>
      <c r="G9" s="209"/>
      <c r="H9" s="209"/>
      <c r="I9" s="209"/>
      <c r="J9" s="209"/>
      <c r="K9" s="209"/>
      <c r="L9" s="206"/>
    </row>
    <row r="10" customFormat="false" ht="12.75" hidden="false" customHeight="false" outlineLevel="0" collapsed="false">
      <c r="B10" s="211" t="s">
        <v>3</v>
      </c>
      <c r="C10" s="166"/>
      <c r="D10" s="166" t="s">
        <v>4</v>
      </c>
      <c r="E10" s="209"/>
      <c r="F10" s="209"/>
      <c r="G10" s="209"/>
      <c r="H10" s="209"/>
      <c r="I10" s="209"/>
      <c r="J10" s="209"/>
      <c r="K10" s="209"/>
      <c r="L10" s="206"/>
    </row>
    <row r="11" customFormat="false" ht="12.75" hidden="false" customHeight="false" outlineLevel="0" collapsed="false">
      <c r="B11" s="208"/>
      <c r="C11" s="209"/>
      <c r="D11" s="209"/>
      <c r="E11" s="209"/>
      <c r="F11" s="209"/>
      <c r="G11" s="209"/>
      <c r="H11" s="212" t="n">
        <v>1</v>
      </c>
      <c r="I11" s="212" t="n">
        <v>2</v>
      </c>
      <c r="J11" s="212" t="n">
        <v>3</v>
      </c>
      <c r="K11" s="212" t="n">
        <v>4</v>
      </c>
      <c r="L11" s="206"/>
    </row>
    <row r="12" customFormat="false" ht="12.75" hidden="false" customHeight="false" outlineLevel="0" collapsed="false">
      <c r="B12" s="208" t="s">
        <v>147</v>
      </c>
      <c r="C12" s="209"/>
      <c r="D12" s="209"/>
      <c r="E12" s="209"/>
      <c r="F12" s="209"/>
      <c r="G12" s="209" t="s">
        <v>130</v>
      </c>
      <c r="H12" s="214" t="s">
        <v>34</v>
      </c>
      <c r="I12" s="215"/>
      <c r="J12" s="215"/>
      <c r="K12" s="214"/>
      <c r="L12" s="206"/>
    </row>
    <row r="13" customFormat="false" ht="12.75" hidden="false" customHeight="false" outlineLevel="0" collapsed="false">
      <c r="B13" s="208"/>
      <c r="C13" s="209"/>
      <c r="D13" s="209"/>
      <c r="E13" s="209"/>
      <c r="F13" s="209"/>
      <c r="G13" s="209"/>
      <c r="H13" s="209"/>
      <c r="I13" s="209"/>
      <c r="J13" s="209"/>
      <c r="K13" s="209"/>
      <c r="L13" s="206"/>
    </row>
    <row r="14" customFormat="false" ht="12.75" hidden="false" customHeight="false" outlineLevel="0" collapsed="false">
      <c r="B14" s="240" t="s">
        <v>148</v>
      </c>
      <c r="C14" s="53"/>
      <c r="D14" s="174"/>
      <c r="E14" s="53"/>
      <c r="F14" s="53"/>
      <c r="G14" s="53"/>
      <c r="H14" s="53"/>
      <c r="I14" s="53"/>
      <c r="J14" s="53"/>
      <c r="K14" s="174"/>
      <c r="L14" s="241"/>
    </row>
    <row r="15" customFormat="false" ht="12.75" hidden="false" customHeight="false" outlineLevel="0" collapsed="false">
      <c r="B15" s="240" t="s">
        <v>149</v>
      </c>
      <c r="C15" s="53"/>
      <c r="D15" s="174"/>
      <c r="E15" s="53"/>
      <c r="F15" s="53"/>
      <c r="G15" s="53"/>
      <c r="H15" s="53"/>
      <c r="I15" s="53"/>
      <c r="J15" s="53"/>
      <c r="K15" s="174"/>
      <c r="L15" s="242"/>
      <c r="M15" s="205"/>
      <c r="N15" s="205"/>
      <c r="O15" s="205"/>
    </row>
    <row r="16" customFormat="false" ht="12.75" hidden="false" customHeight="false" outlineLevel="0" collapsed="false">
      <c r="B16" s="240" t="s">
        <v>152</v>
      </c>
      <c r="C16" s="53"/>
      <c r="D16" s="174"/>
      <c r="E16" s="53"/>
      <c r="F16" s="53"/>
      <c r="G16" s="53"/>
      <c r="H16" s="53"/>
      <c r="I16" s="53"/>
      <c r="J16" s="53"/>
      <c r="K16" s="174"/>
      <c r="L16" s="241"/>
      <c r="M16" s="205"/>
      <c r="N16" s="205"/>
      <c r="O16" s="205"/>
    </row>
    <row r="17" customFormat="false" ht="12.75" hidden="false" customHeight="false" outlineLevel="0" collapsed="false">
      <c r="B17" s="240"/>
      <c r="C17" s="53"/>
      <c r="D17" s="174"/>
      <c r="E17" s="53"/>
      <c r="F17" s="53"/>
      <c r="G17" s="53"/>
      <c r="H17" s="53"/>
      <c r="I17" s="53"/>
      <c r="J17" s="53"/>
      <c r="K17" s="174"/>
      <c r="L17" s="242"/>
      <c r="M17" s="205"/>
      <c r="N17" s="205"/>
      <c r="O17" s="205"/>
    </row>
    <row r="18" customFormat="false" ht="13.5" hidden="false" customHeight="false" outlineLevel="0" collapsed="false">
      <c r="B18" s="243"/>
      <c r="C18" s="244"/>
      <c r="D18" s="245"/>
      <c r="E18" s="246"/>
      <c r="F18" s="246"/>
      <c r="G18" s="246"/>
      <c r="H18" s="246"/>
      <c r="I18" s="246"/>
      <c r="J18" s="244"/>
      <c r="K18" s="246"/>
      <c r="L18" s="247"/>
      <c r="M18" s="205"/>
      <c r="N18" s="205"/>
      <c r="O18" s="205"/>
    </row>
    <row r="19" customFormat="false" ht="12.75" hidden="false" customHeight="false" outlineLevel="0" collapsed="false">
      <c r="A19" s="0" t="s">
        <v>153</v>
      </c>
      <c r="B19" s="248"/>
      <c r="C19" s="53"/>
      <c r="D19" s="188"/>
      <c r="E19" s="184"/>
      <c r="F19" s="184"/>
      <c r="G19" s="184"/>
      <c r="H19" s="184"/>
      <c r="I19" s="184"/>
      <c r="J19" s="184"/>
      <c r="K19" s="184"/>
      <c r="L19" s="248"/>
    </row>
  </sheetData>
  <printOptions headings="false" gridLines="false" gridLinesSet="true" horizontalCentered="false" verticalCentered="false"/>
  <pageMargins left="0.590277777777778" right="0.196527777777778" top="1.3777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windowProtection="false" showFormulas="false" showGridLines="true" showRowColHeaders="true" showZeros="true" rightToLeft="false" tabSelected="false" showOutlineSymbols="true" defaultGridColor="true" view="normal" topLeftCell="A4" colorId="64" zoomScale="75" zoomScaleNormal="75" zoomScalePageLayoutView="100" workbookViewId="0">
      <selection pane="topLeft" activeCell="H13" activeCellId="0" sqref="H13"/>
    </sheetView>
  </sheetViews>
  <sheetFormatPr defaultRowHeight="12.75"/>
  <cols>
    <col collapsed="false" hidden="false" max="1" min="1" style="0" width="9.125"/>
    <col collapsed="false" hidden="false" max="2" min="2" style="0" width="5.75"/>
    <col collapsed="false" hidden="false" max="3" min="3" style="0" width="10.5892857142857"/>
    <col collapsed="false" hidden="false" max="4" min="4" style="0" width="3.125"/>
    <col collapsed="false" hidden="false" max="5" min="5" style="0" width="3.49553571428571"/>
    <col collapsed="false" hidden="false" max="7" min="6" style="0" width="2.62053571428571"/>
    <col collapsed="false" hidden="false" max="8" min="8" style="92" width="18"/>
    <col collapsed="false" hidden="false" max="9" min="9" style="92" width="5.37946428571429"/>
    <col collapsed="false" hidden="false" max="10" min="10" style="92" width="13.625"/>
    <col collapsed="false" hidden="false" max="11" min="11" style="92" width="16.3705357142857"/>
    <col collapsed="false" hidden="false" max="1025" min="12" style="0" width="10.5892857142857"/>
  </cols>
  <sheetData>
    <row r="1" customFormat="false" ht="15" hidden="false" customHeight="fals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Format="false" ht="12.75" hidden="false" customHeight="false" outlineLevel="0" collapsed="false">
      <c r="A2" s="2"/>
      <c r="B2" s="2"/>
      <c r="C2" s="2"/>
      <c r="D2" s="2"/>
      <c r="E2" s="2"/>
      <c r="F2" s="2"/>
      <c r="G2" s="2"/>
      <c r="H2" s="3"/>
      <c r="I2" s="3"/>
      <c r="J2" s="3"/>
      <c r="K2" s="3"/>
    </row>
    <row r="3" customFormat="false" ht="12.75" hidden="false" customHeight="false" outlineLevel="0" collapsed="false">
      <c r="A3" s="7" t="s">
        <v>154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customFormat="false" ht="12.75" hidden="false" customHeight="false" outlineLevel="0" collapsed="false">
      <c r="A4" s="2"/>
      <c r="B4" s="2"/>
      <c r="C4" s="8"/>
      <c r="D4" s="2"/>
      <c r="E4" s="2"/>
      <c r="F4" s="2"/>
      <c r="G4" s="2"/>
      <c r="H4" s="3"/>
      <c r="I4" s="3"/>
      <c r="J4" s="3"/>
      <c r="K4" s="3"/>
    </row>
    <row r="5" customFormat="false" ht="12.75" hidden="false" customHeight="false" outlineLevel="0" collapsed="false">
      <c r="A5" s="9" t="s">
        <v>2</v>
      </c>
      <c r="B5" s="10"/>
      <c r="C5" s="11"/>
      <c r="D5" s="11"/>
      <c r="E5" s="11"/>
      <c r="F5" s="11"/>
      <c r="G5" s="11"/>
      <c r="H5" s="12"/>
      <c r="I5" s="13"/>
      <c r="J5" s="249" t="s">
        <v>3</v>
      </c>
      <c r="K5" s="12" t="s">
        <v>4</v>
      </c>
    </row>
    <row r="6" customFormat="false" ht="12.75" hidden="false" customHeight="false" outlineLevel="0" collapsed="false">
      <c r="A6" s="9" t="s">
        <v>5</v>
      </c>
      <c r="B6" s="14" t="n">
        <v>2015</v>
      </c>
      <c r="C6" s="15" t="s">
        <v>130</v>
      </c>
      <c r="D6" s="250" t="s">
        <v>34</v>
      </c>
      <c r="E6" s="167"/>
      <c r="F6" s="167"/>
      <c r="G6" s="167"/>
      <c r="H6" s="13"/>
      <c r="I6" s="13"/>
      <c r="J6" s="13"/>
      <c r="K6" s="13"/>
    </row>
    <row r="7" customFormat="false" ht="13.5" hidden="false" customHeight="false" outlineLevel="0" collapsed="false">
      <c r="H7" s="0"/>
      <c r="I7" s="0"/>
      <c r="J7" s="0"/>
      <c r="K7" s="0"/>
    </row>
    <row r="8" customFormat="false" ht="12.75" hidden="false" customHeight="false" outlineLevel="0" collapsed="false">
      <c r="A8" s="103"/>
      <c r="B8" s="251" t="s">
        <v>7</v>
      </c>
      <c r="C8" s="251"/>
      <c r="D8" s="251"/>
      <c r="E8" s="251"/>
      <c r="F8" s="251"/>
      <c r="G8" s="251"/>
      <c r="H8" s="252" t="s">
        <v>155</v>
      </c>
      <c r="I8" s="101" t="s">
        <v>156</v>
      </c>
      <c r="J8" s="101"/>
      <c r="K8" s="253" t="s">
        <v>157</v>
      </c>
    </row>
    <row r="9" customFormat="false" ht="12.75" hidden="false" customHeight="false" outlineLevel="0" collapsed="false">
      <c r="A9" s="103"/>
      <c r="B9" s="251"/>
      <c r="C9" s="251"/>
      <c r="D9" s="251"/>
      <c r="E9" s="251"/>
      <c r="F9" s="251"/>
      <c r="G9" s="251"/>
      <c r="H9" s="254" t="s">
        <v>158</v>
      </c>
      <c r="I9" s="104" t="s">
        <v>159</v>
      </c>
      <c r="J9" s="104"/>
      <c r="K9" s="255" t="s">
        <v>160</v>
      </c>
    </row>
    <row r="10" customFormat="false" ht="13.5" hidden="false" customHeight="false" outlineLevel="0" collapsed="false">
      <c r="A10" s="103"/>
      <c r="B10" s="251"/>
      <c r="C10" s="251"/>
      <c r="D10" s="251"/>
      <c r="E10" s="251"/>
      <c r="F10" s="251"/>
      <c r="G10" s="251"/>
      <c r="H10" s="256" t="s">
        <v>161</v>
      </c>
      <c r="I10" s="107" t="s">
        <v>162</v>
      </c>
      <c r="J10" s="107"/>
      <c r="K10" s="257" t="s">
        <v>161</v>
      </c>
    </row>
    <row r="11" customFormat="false" ht="12.75" hidden="false" customHeight="false" outlineLevel="0" collapsed="false">
      <c r="A11" s="258" t="n">
        <v>1</v>
      </c>
      <c r="B11" s="259" t="s">
        <v>163</v>
      </c>
      <c r="C11" s="259"/>
      <c r="D11" s="259"/>
      <c r="E11" s="259"/>
      <c r="F11" s="259"/>
      <c r="G11" s="259"/>
      <c r="H11" s="260" t="n">
        <f aca="false">+SUM(H12:H17)</f>
        <v>0</v>
      </c>
      <c r="I11" s="261" t="n">
        <f aca="false">+SUM(I12:J17)</f>
        <v>20665693.72</v>
      </c>
      <c r="J11" s="261"/>
      <c r="K11" s="262" t="n">
        <f aca="false">+SUM(K12:K17)</f>
        <v>20665693.72</v>
      </c>
    </row>
    <row r="12" customFormat="false" ht="12.75" hidden="false" customHeight="false" outlineLevel="0" collapsed="false">
      <c r="A12" s="258" t="n">
        <v>2</v>
      </c>
      <c r="B12" s="263" t="s">
        <v>164</v>
      </c>
      <c r="C12" s="263"/>
      <c r="D12" s="263"/>
      <c r="E12" s="263"/>
      <c r="F12" s="263"/>
      <c r="G12" s="263"/>
      <c r="H12" s="264" t="n">
        <v>0</v>
      </c>
      <c r="I12" s="265" t="n">
        <f aca="false">+'Anexo 2 Bis'!K13</f>
        <v>20658272.28</v>
      </c>
      <c r="J12" s="265"/>
      <c r="K12" s="266" t="n">
        <f aca="false">+H12+I12</f>
        <v>20658272.28</v>
      </c>
    </row>
    <row r="13" customFormat="false" ht="12.75" hidden="false" customHeight="false" outlineLevel="0" collapsed="false">
      <c r="A13" s="258" t="n">
        <v>3</v>
      </c>
      <c r="B13" s="263" t="s">
        <v>165</v>
      </c>
      <c r="C13" s="263"/>
      <c r="D13" s="263"/>
      <c r="E13" s="263"/>
      <c r="F13" s="263"/>
      <c r="G13" s="263"/>
      <c r="H13" s="264" t="n">
        <v>0</v>
      </c>
      <c r="I13" s="265" t="n">
        <v>0</v>
      </c>
      <c r="J13" s="265"/>
      <c r="K13" s="266" t="n">
        <f aca="false">+H13+I13</f>
        <v>0</v>
      </c>
    </row>
    <row r="14" customFormat="false" ht="12.75" hidden="false" customHeight="false" outlineLevel="0" collapsed="false">
      <c r="A14" s="258" t="n">
        <v>4</v>
      </c>
      <c r="B14" s="263" t="s">
        <v>166</v>
      </c>
      <c r="C14" s="263"/>
      <c r="D14" s="263"/>
      <c r="E14" s="263"/>
      <c r="F14" s="263"/>
      <c r="G14" s="263"/>
      <c r="H14" s="264" t="n">
        <v>0</v>
      </c>
      <c r="I14" s="265" t="n">
        <v>0</v>
      </c>
      <c r="J14" s="265"/>
      <c r="K14" s="266" t="n">
        <f aca="false">+H14+I14</f>
        <v>0</v>
      </c>
    </row>
    <row r="15" customFormat="false" ht="12.75" hidden="false" customHeight="false" outlineLevel="0" collapsed="false">
      <c r="A15" s="258" t="n">
        <v>5</v>
      </c>
      <c r="B15" s="263" t="s">
        <v>167</v>
      </c>
      <c r="C15" s="263"/>
      <c r="D15" s="263"/>
      <c r="E15" s="263"/>
      <c r="F15" s="263"/>
      <c r="G15" s="263"/>
      <c r="H15" s="264" t="n">
        <v>0</v>
      </c>
      <c r="I15" s="265" t="n">
        <f aca="false">+'Anexo 2 Bis'!K15</f>
        <v>7421.44000000041</v>
      </c>
      <c r="J15" s="265"/>
      <c r="K15" s="266" t="n">
        <f aca="false">+H15+I15</f>
        <v>7421.44000000041</v>
      </c>
    </row>
    <row r="16" customFormat="false" ht="12.75" hidden="false" customHeight="false" outlineLevel="0" collapsed="false">
      <c r="A16" s="258" t="n">
        <v>6</v>
      </c>
      <c r="B16" s="263" t="s">
        <v>168</v>
      </c>
      <c r="C16" s="263"/>
      <c r="D16" s="263"/>
      <c r="E16" s="263"/>
      <c r="F16" s="263"/>
      <c r="G16" s="263"/>
      <c r="H16" s="264" t="n">
        <v>0</v>
      </c>
      <c r="I16" s="265" t="n">
        <f aca="false">+'Anexo 2 Bis'!J17+'Anexo 2 Bis'!K17</f>
        <v>0</v>
      </c>
      <c r="J16" s="265"/>
      <c r="K16" s="266" t="n">
        <f aca="false">+H16+I16</f>
        <v>0</v>
      </c>
    </row>
    <row r="17" customFormat="false" ht="12.75" hidden="false" customHeight="false" outlineLevel="0" collapsed="false">
      <c r="A17" s="258" t="n">
        <v>9</v>
      </c>
      <c r="B17" s="263" t="s">
        <v>169</v>
      </c>
      <c r="C17" s="263"/>
      <c r="D17" s="263"/>
      <c r="E17" s="263"/>
      <c r="F17" s="263"/>
      <c r="G17" s="263"/>
      <c r="H17" s="264" t="n">
        <v>0</v>
      </c>
      <c r="I17" s="265" t="n">
        <f aca="false">+'Anexo 2 Bis'!J18+'Anexo 2 Bis'!K18</f>
        <v>0</v>
      </c>
      <c r="J17" s="265"/>
      <c r="K17" s="266" t="n">
        <f aca="false">+H17+I17</f>
        <v>0</v>
      </c>
    </row>
    <row r="18" customFormat="false" ht="12.75" hidden="false" customHeight="false" outlineLevel="0" collapsed="false">
      <c r="A18" s="258" t="n">
        <v>10</v>
      </c>
      <c r="B18" s="267" t="s">
        <v>170</v>
      </c>
      <c r="C18" s="267"/>
      <c r="D18" s="267"/>
      <c r="E18" s="267"/>
      <c r="F18" s="267"/>
      <c r="G18" s="267"/>
      <c r="H18" s="268" t="n">
        <f aca="false">+SUM(H19:H22)</f>
        <v>0</v>
      </c>
      <c r="I18" s="269" t="n">
        <f aca="false">+SUM(I19:J22)</f>
        <v>0</v>
      </c>
      <c r="J18" s="269"/>
      <c r="K18" s="270" t="n">
        <f aca="false">+SUM(K19:K22)</f>
        <v>0</v>
      </c>
    </row>
    <row r="19" customFormat="false" ht="12.75" hidden="false" customHeight="false" outlineLevel="0" collapsed="false">
      <c r="A19" s="258" t="n">
        <v>11</v>
      </c>
      <c r="B19" s="271" t="s">
        <v>171</v>
      </c>
      <c r="C19" s="271"/>
      <c r="D19" s="271"/>
      <c r="E19" s="271"/>
      <c r="F19" s="271"/>
      <c r="G19" s="271"/>
      <c r="H19" s="264" t="n">
        <v>0</v>
      </c>
      <c r="I19" s="265" t="n">
        <f aca="false">+'Anexo 2 Bis'!J16+'Anexo 2 Bis'!K16</f>
        <v>0</v>
      </c>
      <c r="J19" s="265"/>
      <c r="K19" s="266" t="n">
        <f aca="false">+H19+I19</f>
        <v>0</v>
      </c>
    </row>
    <row r="20" customFormat="false" ht="12.75" hidden="false" customHeight="false" outlineLevel="0" collapsed="false">
      <c r="A20" s="258" t="n">
        <v>12</v>
      </c>
      <c r="B20" s="271" t="s">
        <v>172</v>
      </c>
      <c r="C20" s="271"/>
      <c r="D20" s="271"/>
      <c r="E20" s="271"/>
      <c r="F20" s="271"/>
      <c r="G20" s="271"/>
      <c r="H20" s="264" t="n">
        <v>0</v>
      </c>
      <c r="I20" s="265" t="n">
        <f aca="false">+'Anexo 2 Bis'!J17+'Anexo 2 Bis'!K17</f>
        <v>0</v>
      </c>
      <c r="J20" s="265"/>
      <c r="K20" s="266" t="n">
        <f aca="false">+H20+I20</f>
        <v>0</v>
      </c>
    </row>
    <row r="21" customFormat="false" ht="12.75" hidden="false" customHeight="false" outlineLevel="0" collapsed="false">
      <c r="A21" s="258" t="n">
        <v>13</v>
      </c>
      <c r="B21" s="271" t="s">
        <v>173</v>
      </c>
      <c r="C21" s="271"/>
      <c r="D21" s="271"/>
      <c r="E21" s="271"/>
      <c r="F21" s="271"/>
      <c r="G21" s="271"/>
      <c r="H21" s="264" t="n">
        <v>0</v>
      </c>
      <c r="I21" s="265" t="n">
        <v>0</v>
      </c>
      <c r="J21" s="265"/>
      <c r="K21" s="266" t="n">
        <f aca="false">+H21+I21</f>
        <v>0</v>
      </c>
    </row>
    <row r="22" customFormat="false" ht="12.75" hidden="false" customHeight="false" outlineLevel="0" collapsed="false">
      <c r="A22" s="258" t="n">
        <v>16</v>
      </c>
      <c r="B22" s="271" t="s">
        <v>174</v>
      </c>
      <c r="C22" s="271"/>
      <c r="D22" s="271"/>
      <c r="E22" s="271"/>
      <c r="F22" s="271"/>
      <c r="G22" s="271"/>
      <c r="H22" s="264" t="n">
        <v>0</v>
      </c>
      <c r="I22" s="265" t="n">
        <v>0</v>
      </c>
      <c r="J22" s="265"/>
      <c r="K22" s="266" t="n">
        <f aca="false">+H22+I22</f>
        <v>0</v>
      </c>
    </row>
    <row r="23" customFormat="false" ht="12.75" hidden="false" customHeight="false" outlineLevel="0" collapsed="false">
      <c r="A23" s="258" t="n">
        <v>17</v>
      </c>
      <c r="B23" s="267" t="s">
        <v>175</v>
      </c>
      <c r="C23" s="267"/>
      <c r="D23" s="267"/>
      <c r="E23" s="267"/>
      <c r="F23" s="267"/>
      <c r="G23" s="267"/>
      <c r="H23" s="268" t="n">
        <v>0</v>
      </c>
      <c r="I23" s="269" t="n">
        <v>0</v>
      </c>
      <c r="J23" s="269"/>
      <c r="K23" s="270" t="n">
        <f aca="false">+H23+I23</f>
        <v>0</v>
      </c>
    </row>
    <row r="24" customFormat="false" ht="12.75" hidden="false" customHeight="false" outlineLevel="0" collapsed="false">
      <c r="A24" s="258" t="n">
        <v>18</v>
      </c>
      <c r="B24" s="267" t="s">
        <v>176</v>
      </c>
      <c r="C24" s="267"/>
      <c r="D24" s="267"/>
      <c r="E24" s="267"/>
      <c r="F24" s="267"/>
      <c r="G24" s="267"/>
      <c r="H24" s="268" t="n">
        <f aca="false">+['file:///Musica/mc/2005/ley responsabilidad fiscal/acuerdo 3949 Legislatura/Legislatura.xls']'anexo 2 '!$O$17</f>
        <v>0</v>
      </c>
      <c r="I24" s="269" t="n">
        <f aca="false">+'Anexo 2 Bis'!K18+'Anexo 2 Bis'!J18</f>
        <v>0</v>
      </c>
      <c r="J24" s="269"/>
      <c r="K24" s="270" t="n">
        <f aca="false">+H24+I24</f>
        <v>0</v>
      </c>
    </row>
    <row r="25" customFormat="false" ht="12.75" hidden="false" customHeight="false" outlineLevel="0" collapsed="false">
      <c r="A25" s="103"/>
      <c r="B25" s="267" t="s">
        <v>177</v>
      </c>
      <c r="C25" s="267"/>
      <c r="D25" s="267"/>
      <c r="E25" s="267"/>
      <c r="F25" s="267"/>
      <c r="G25" s="267"/>
      <c r="H25" s="268" t="n">
        <f aca="false">+H11+H18+H23+H24</f>
        <v>0</v>
      </c>
      <c r="I25" s="269" t="n">
        <f aca="false">+I11+I18+I23+I24</f>
        <v>20665693.72</v>
      </c>
      <c r="J25" s="269"/>
      <c r="K25" s="270" t="n">
        <f aca="false">+K11+K18+K23+K24</f>
        <v>20665693.72</v>
      </c>
    </row>
    <row r="26" customFormat="false" ht="13.5" hidden="false" customHeight="false" outlineLevel="0" collapsed="false">
      <c r="A26" s="103"/>
      <c r="B26" s="272"/>
      <c r="C26" s="272"/>
      <c r="D26" s="272"/>
      <c r="E26" s="272"/>
      <c r="F26" s="272"/>
      <c r="G26" s="272"/>
      <c r="H26" s="273"/>
      <c r="I26" s="274"/>
      <c r="J26" s="274"/>
      <c r="K26" s="275"/>
    </row>
    <row r="27" customFormat="false" ht="48.75" hidden="false" customHeight="true" outlineLevel="0" collapsed="false">
      <c r="C27" s="276"/>
      <c r="D27" s="276"/>
      <c r="E27" s="276"/>
      <c r="F27" s="276"/>
      <c r="G27" s="276"/>
      <c r="H27" s="0"/>
      <c r="I27" s="0"/>
      <c r="J27" s="0"/>
      <c r="K27" s="0"/>
    </row>
    <row r="29" customFormat="false" ht="11.25" hidden="false" customHeight="true" outlineLevel="0" collapsed="false"/>
    <row r="30" customFormat="false" ht="9.75" hidden="false" customHeight="true" outlineLevel="0" collapsed="false"/>
  </sheetData>
  <mergeCells count="39">
    <mergeCell ref="A1:K1"/>
    <mergeCell ref="A3:K3"/>
    <mergeCell ref="B8:G10"/>
    <mergeCell ref="I8:J8"/>
    <mergeCell ref="I9:J9"/>
    <mergeCell ref="I10:J10"/>
    <mergeCell ref="B11:G11"/>
    <mergeCell ref="I11:J11"/>
    <mergeCell ref="B12:G12"/>
    <mergeCell ref="I12:J12"/>
    <mergeCell ref="B13:G13"/>
    <mergeCell ref="I13:J13"/>
    <mergeCell ref="B14:G14"/>
    <mergeCell ref="I14:J14"/>
    <mergeCell ref="B15:G15"/>
    <mergeCell ref="I15:J15"/>
    <mergeCell ref="B16:G16"/>
    <mergeCell ref="I16:J16"/>
    <mergeCell ref="B17:G17"/>
    <mergeCell ref="I17:J17"/>
    <mergeCell ref="B18:G18"/>
    <mergeCell ref="I18:J18"/>
    <mergeCell ref="B19:G19"/>
    <mergeCell ref="I19:J19"/>
    <mergeCell ref="B20:G20"/>
    <mergeCell ref="I20:J20"/>
    <mergeCell ref="B21:G21"/>
    <mergeCell ref="I21:J21"/>
    <mergeCell ref="B22:G22"/>
    <mergeCell ref="I22:J22"/>
    <mergeCell ref="B23:G23"/>
    <mergeCell ref="I23:J23"/>
    <mergeCell ref="B24:G24"/>
    <mergeCell ref="I24:J24"/>
    <mergeCell ref="B25:G25"/>
    <mergeCell ref="I25:J25"/>
    <mergeCell ref="B26:G26"/>
    <mergeCell ref="I26:J26"/>
    <mergeCell ref="C27:G27"/>
  </mergeCells>
  <printOptions headings="false" gridLines="false" gridLinesSet="true" horizontalCentered="true" verticalCentered="false"/>
  <pageMargins left="0.7875" right="0.7875" top="1.77152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6"/>
  <sheetViews>
    <sheetView windowProtection="false"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C12" activeCellId="0" sqref="C12"/>
    </sheetView>
  </sheetViews>
  <sheetFormatPr defaultRowHeight="12.75"/>
  <cols>
    <col collapsed="false" hidden="false" max="5" min="1" style="0" width="10.5892857142857"/>
    <col collapsed="false" hidden="false" max="6" min="6" style="0" width="13"/>
    <col collapsed="false" hidden="false" max="1025" min="7" style="0" width="10.5892857142857"/>
  </cols>
  <sheetData>
    <row r="1" customFormat="false" ht="12.75" hidden="false" customHeight="false" outlineLevel="0" collapsed="false">
      <c r="A1" s="0" t="s">
        <v>13</v>
      </c>
      <c r="B1" s="0" t="s">
        <v>53</v>
      </c>
      <c r="C1" s="0" t="s">
        <v>43</v>
      </c>
      <c r="D1" s="0" t="s">
        <v>7</v>
      </c>
      <c r="E1" s="0" t="s">
        <v>178</v>
      </c>
      <c r="F1" s="0" t="s">
        <v>179</v>
      </c>
      <c r="G1" s="0" t="s">
        <v>180</v>
      </c>
    </row>
    <row r="2" customFormat="false" ht="12.75" hidden="false" customHeight="false" outlineLevel="0" collapsed="false">
      <c r="A2" s="0" t="n">
        <f aca="false">+'Anexo 6'!$B$6</f>
        <v>2015</v>
      </c>
      <c r="B2" s="0" t="n">
        <f aca="false">+'Anexo 6'!$G$6</f>
        <v>0</v>
      </c>
      <c r="C2" s="91" t="str">
        <f aca="false">+'Anexo 6'!$K$5</f>
        <v>010102</v>
      </c>
      <c r="D2" s="0" t="n">
        <f aca="false">+'Anexo 6'!A11</f>
        <v>1</v>
      </c>
      <c r="E2" s="55" t="n">
        <f aca="false">+'Anexo 6'!H11</f>
        <v>0</v>
      </c>
      <c r="F2" s="55" t="n">
        <f aca="false">+'Anexo 6'!I11</f>
        <v>20665693.72</v>
      </c>
      <c r="G2" s="55" t="n">
        <f aca="false">+'Anexo 6'!K11</f>
        <v>20665693.72</v>
      </c>
    </row>
    <row r="3" customFormat="false" ht="12.75" hidden="false" customHeight="false" outlineLevel="0" collapsed="false">
      <c r="A3" s="0" t="n">
        <f aca="false">+'Anexo 6'!$B$6</f>
        <v>2015</v>
      </c>
      <c r="B3" s="0" t="n">
        <f aca="false">+'Anexo 6'!$G$6</f>
        <v>0</v>
      </c>
      <c r="C3" s="91" t="str">
        <f aca="false">+'Anexo 6'!$K$5</f>
        <v>010102</v>
      </c>
      <c r="D3" s="0" t="n">
        <f aca="false">+'Anexo 6'!A12</f>
        <v>2</v>
      </c>
      <c r="E3" s="55" t="n">
        <f aca="false">+'Anexo 6'!H12</f>
        <v>0</v>
      </c>
      <c r="F3" s="55" t="n">
        <f aca="false">+'Anexo 6'!I12</f>
        <v>20658272.28</v>
      </c>
      <c r="G3" s="55" t="n">
        <f aca="false">+'Anexo 6'!K12</f>
        <v>20658272.28</v>
      </c>
    </row>
    <row r="4" customFormat="false" ht="12.75" hidden="false" customHeight="false" outlineLevel="0" collapsed="false">
      <c r="A4" s="0" t="n">
        <f aca="false">+'Anexo 6'!$B$6</f>
        <v>2015</v>
      </c>
      <c r="B4" s="0" t="n">
        <f aca="false">+'Anexo 6'!$G$6</f>
        <v>0</v>
      </c>
      <c r="C4" s="91" t="str">
        <f aca="false">+'Anexo 6'!$K$5</f>
        <v>010102</v>
      </c>
      <c r="D4" s="0" t="n">
        <f aca="false">+'Anexo 6'!A13</f>
        <v>3</v>
      </c>
      <c r="E4" s="55" t="n">
        <f aca="false">+'Anexo 6'!H13</f>
        <v>0</v>
      </c>
      <c r="F4" s="55" t="n">
        <f aca="false">+'Anexo 6'!I13</f>
        <v>0</v>
      </c>
      <c r="G4" s="55" t="n">
        <f aca="false">+'Anexo 6'!K13</f>
        <v>0</v>
      </c>
    </row>
    <row r="5" customFormat="false" ht="12.75" hidden="false" customHeight="false" outlineLevel="0" collapsed="false">
      <c r="A5" s="0" t="n">
        <f aca="false">+'Anexo 6'!$B$6</f>
        <v>2015</v>
      </c>
      <c r="B5" s="0" t="n">
        <f aca="false">+'Anexo 6'!$G$6</f>
        <v>0</v>
      </c>
      <c r="C5" s="91" t="str">
        <f aca="false">+'Anexo 6'!$K$5</f>
        <v>010102</v>
      </c>
      <c r="D5" s="0" t="n">
        <f aca="false">+'Anexo 6'!A14</f>
        <v>4</v>
      </c>
      <c r="E5" s="55" t="n">
        <f aca="false">+'Anexo 6'!H14</f>
        <v>0</v>
      </c>
      <c r="F5" s="55" t="n">
        <f aca="false">+'Anexo 6'!I14</f>
        <v>0</v>
      </c>
      <c r="G5" s="55" t="n">
        <f aca="false">+'Anexo 6'!K14</f>
        <v>0</v>
      </c>
    </row>
    <row r="6" customFormat="false" ht="12.75" hidden="false" customHeight="false" outlineLevel="0" collapsed="false">
      <c r="A6" s="0" t="n">
        <f aca="false">+'Anexo 6'!$B$6</f>
        <v>2015</v>
      </c>
      <c r="B6" s="0" t="n">
        <f aca="false">+'Anexo 6'!$G$6</f>
        <v>0</v>
      </c>
      <c r="C6" s="91" t="str">
        <f aca="false">+'Anexo 6'!$K$5</f>
        <v>010102</v>
      </c>
      <c r="D6" s="0" t="n">
        <f aca="false">+'Anexo 6'!A15</f>
        <v>5</v>
      </c>
      <c r="E6" s="55" t="n">
        <f aca="false">+'Anexo 6'!H15</f>
        <v>0</v>
      </c>
      <c r="F6" s="55" t="n">
        <f aca="false">+'Anexo 6'!I15</f>
        <v>7421.44000000041</v>
      </c>
      <c r="G6" s="55" t="n">
        <f aca="false">+'Anexo 6'!K15</f>
        <v>7421.44000000041</v>
      </c>
    </row>
    <row r="7" customFormat="false" ht="12.75" hidden="false" customHeight="false" outlineLevel="0" collapsed="false">
      <c r="A7" s="0" t="n">
        <f aca="false">+'Anexo 6'!$B$6</f>
        <v>2015</v>
      </c>
      <c r="B7" s="0" t="n">
        <f aca="false">+'Anexo 6'!$G$6</f>
        <v>0</v>
      </c>
      <c r="C7" s="91" t="str">
        <f aca="false">+'Anexo 6'!$K$5</f>
        <v>010102</v>
      </c>
      <c r="D7" s="0" t="n">
        <f aca="false">+'Anexo 6'!A16</f>
        <v>6</v>
      </c>
      <c r="E7" s="55" t="n">
        <f aca="false">+'Anexo 6'!H16</f>
        <v>0</v>
      </c>
      <c r="F7" s="55" t="n">
        <f aca="false">+'Anexo 6'!I16</f>
        <v>0</v>
      </c>
      <c r="G7" s="55" t="n">
        <f aca="false">+'Anexo 6'!K16</f>
        <v>0</v>
      </c>
    </row>
    <row r="8" customFormat="false" ht="12.75" hidden="false" customHeight="false" outlineLevel="0" collapsed="false">
      <c r="A8" s="0" t="n">
        <f aca="false">+'Anexo 6'!$B$6</f>
        <v>2015</v>
      </c>
      <c r="B8" s="0" t="n">
        <f aca="false">+'Anexo 6'!$G$6</f>
        <v>0</v>
      </c>
      <c r="C8" s="91" t="str">
        <f aca="false">+'Anexo 6'!$K$5</f>
        <v>010102</v>
      </c>
      <c r="D8" s="0" t="n">
        <f aca="false">+'Anexo 6'!A17</f>
        <v>9</v>
      </c>
      <c r="E8" s="55" t="n">
        <f aca="false">+'Anexo 6'!H17</f>
        <v>0</v>
      </c>
      <c r="F8" s="55" t="n">
        <f aca="false">+'Anexo 6'!I17</f>
        <v>0</v>
      </c>
      <c r="G8" s="55" t="n">
        <f aca="false">+'Anexo 6'!K17</f>
        <v>0</v>
      </c>
    </row>
    <row r="9" customFormat="false" ht="12.75" hidden="false" customHeight="false" outlineLevel="0" collapsed="false">
      <c r="A9" s="0" t="n">
        <f aca="false">+'Anexo 6'!$B$6</f>
        <v>2015</v>
      </c>
      <c r="B9" s="0" t="n">
        <f aca="false">+'Anexo 6'!$G$6</f>
        <v>0</v>
      </c>
      <c r="C9" s="91" t="str">
        <f aca="false">+'Anexo 6'!$K$5</f>
        <v>010102</v>
      </c>
      <c r="D9" s="0" t="n">
        <f aca="false">+'Anexo 6'!A18</f>
        <v>10</v>
      </c>
      <c r="E9" s="55" t="n">
        <f aca="false">+'Anexo 6'!H18</f>
        <v>0</v>
      </c>
      <c r="F9" s="55" t="n">
        <f aca="false">+'Anexo 6'!I18</f>
        <v>0</v>
      </c>
      <c r="G9" s="55" t="n">
        <f aca="false">+'Anexo 6'!K18</f>
        <v>0</v>
      </c>
    </row>
    <row r="10" customFormat="false" ht="12.75" hidden="false" customHeight="false" outlineLevel="0" collapsed="false">
      <c r="A10" s="0" t="n">
        <f aca="false">+'Anexo 6'!$B$6</f>
        <v>2015</v>
      </c>
      <c r="B10" s="0" t="n">
        <f aca="false">+'Anexo 6'!$G$6</f>
        <v>0</v>
      </c>
      <c r="C10" s="91" t="str">
        <f aca="false">+'Anexo 6'!$K$5</f>
        <v>010102</v>
      </c>
      <c r="D10" s="0" t="n">
        <f aca="false">+'Anexo 6'!A19</f>
        <v>11</v>
      </c>
      <c r="E10" s="55" t="n">
        <f aca="false">+'Anexo 6'!H19</f>
        <v>0</v>
      </c>
      <c r="F10" s="55" t="n">
        <f aca="false">+'Anexo 6'!I19</f>
        <v>0</v>
      </c>
      <c r="G10" s="55" t="n">
        <f aca="false">+'Anexo 6'!K19</f>
        <v>0</v>
      </c>
    </row>
    <row r="11" customFormat="false" ht="12.75" hidden="false" customHeight="false" outlineLevel="0" collapsed="false">
      <c r="A11" s="0" t="n">
        <f aca="false">+'Anexo 6'!$B$6</f>
        <v>2015</v>
      </c>
      <c r="B11" s="0" t="n">
        <f aca="false">+'Anexo 6'!$G$6</f>
        <v>0</v>
      </c>
      <c r="C11" s="91" t="str">
        <f aca="false">+'Anexo 6'!$K$5</f>
        <v>010102</v>
      </c>
      <c r="D11" s="0" t="n">
        <f aca="false">+'Anexo 6'!A20</f>
        <v>12</v>
      </c>
      <c r="E11" s="55" t="n">
        <f aca="false">+'Anexo 6'!H20</f>
        <v>0</v>
      </c>
      <c r="F11" s="55" t="n">
        <f aca="false">+'Anexo 6'!I20</f>
        <v>0</v>
      </c>
      <c r="G11" s="55" t="n">
        <f aca="false">+'Anexo 6'!K20</f>
        <v>0</v>
      </c>
    </row>
    <row r="12" customFormat="false" ht="12.75" hidden="false" customHeight="false" outlineLevel="0" collapsed="false">
      <c r="A12" s="0" t="n">
        <f aca="false">+'Anexo 6'!$B$6</f>
        <v>2015</v>
      </c>
      <c r="B12" s="0" t="n">
        <f aca="false">+'Anexo 6'!$G$6</f>
        <v>0</v>
      </c>
      <c r="C12" s="91" t="str">
        <f aca="false">+'Anexo 6'!$K$5</f>
        <v>010102</v>
      </c>
      <c r="D12" s="0" t="n">
        <f aca="false">+'Anexo 6'!A21</f>
        <v>13</v>
      </c>
      <c r="E12" s="55" t="n">
        <f aca="false">+'Anexo 6'!H21</f>
        <v>0</v>
      </c>
      <c r="F12" s="55" t="n">
        <f aca="false">+'Anexo 6'!I21</f>
        <v>0</v>
      </c>
      <c r="G12" s="55" t="n">
        <f aca="false">+'Anexo 6'!K21</f>
        <v>0</v>
      </c>
    </row>
    <row r="13" customFormat="false" ht="12.75" hidden="false" customHeight="false" outlineLevel="0" collapsed="false">
      <c r="A13" s="0" t="n">
        <f aca="false">+'Anexo 6'!$B$6</f>
        <v>2015</v>
      </c>
      <c r="B13" s="0" t="n">
        <f aca="false">+'Anexo 6'!$G$6</f>
        <v>0</v>
      </c>
      <c r="C13" s="91" t="str">
        <f aca="false">+'Anexo 6'!$K$5</f>
        <v>010102</v>
      </c>
      <c r="D13" s="0" t="n">
        <f aca="false">+'Anexo 6'!A22</f>
        <v>16</v>
      </c>
      <c r="E13" s="55" t="n">
        <f aca="false">+'Anexo 6'!H22</f>
        <v>0</v>
      </c>
      <c r="F13" s="55" t="n">
        <f aca="false">+'Anexo 6'!I22</f>
        <v>0</v>
      </c>
      <c r="G13" s="55" t="n">
        <f aca="false">+'Anexo 6'!K22</f>
        <v>0</v>
      </c>
    </row>
    <row r="14" customFormat="false" ht="12.75" hidden="false" customHeight="false" outlineLevel="0" collapsed="false">
      <c r="A14" s="0" t="n">
        <f aca="false">+'Anexo 6'!$B$6</f>
        <v>2015</v>
      </c>
      <c r="B14" s="0" t="n">
        <f aca="false">+'Anexo 6'!$G$6</f>
        <v>0</v>
      </c>
      <c r="C14" s="91" t="str">
        <f aca="false">+'Anexo 6'!$K$5</f>
        <v>010102</v>
      </c>
      <c r="D14" s="0" t="n">
        <f aca="false">+'Anexo 6'!A23</f>
        <v>17</v>
      </c>
      <c r="E14" s="55" t="n">
        <f aca="false">+'Anexo 6'!H23</f>
        <v>0</v>
      </c>
      <c r="F14" s="55" t="n">
        <f aca="false">+'Anexo 6'!I23</f>
        <v>0</v>
      </c>
      <c r="G14" s="55" t="n">
        <f aca="false">+'Anexo 6'!K23</f>
        <v>0</v>
      </c>
    </row>
    <row r="15" customFormat="false" ht="12.75" hidden="false" customHeight="false" outlineLevel="0" collapsed="false">
      <c r="A15" s="0" t="n">
        <f aca="false">+'Anexo 6'!$B$6</f>
        <v>2015</v>
      </c>
      <c r="B15" s="0" t="n">
        <f aca="false">+'Anexo 6'!$G$6</f>
        <v>0</v>
      </c>
      <c r="C15" s="91" t="str">
        <f aca="false">+'Anexo 6'!$K$5</f>
        <v>010102</v>
      </c>
      <c r="D15" s="0" t="n">
        <f aca="false">+'Anexo 6'!A24</f>
        <v>18</v>
      </c>
      <c r="E15" s="55" t="n">
        <f aca="false">+'Anexo 6'!H24</f>
        <v>0</v>
      </c>
      <c r="F15" s="55" t="n">
        <f aca="false">+'Anexo 6'!I24</f>
        <v>0</v>
      </c>
      <c r="G15" s="55" t="n">
        <f aca="false">+'Anexo 6'!K24</f>
        <v>0</v>
      </c>
    </row>
    <row r="16" customFormat="false" ht="12.75" hidden="false" customHeight="false" outlineLevel="0" collapsed="false">
      <c r="A16" s="0" t="n">
        <f aca="false">+'Anexo 6'!$B$6</f>
        <v>2015</v>
      </c>
      <c r="B16" s="0" t="n">
        <f aca="false">+'Anexo 6'!$G$6</f>
        <v>0</v>
      </c>
      <c r="C16" s="91" t="str">
        <f aca="false">+'Anexo 6'!$K$5</f>
        <v>010102</v>
      </c>
      <c r="D16" s="0" t="n">
        <f aca="false">+'Anexo 6'!A25</f>
        <v>0</v>
      </c>
      <c r="E16" s="55" t="n">
        <f aca="false">+'Anexo 6'!H25</f>
        <v>0</v>
      </c>
      <c r="F16" s="55" t="n">
        <f aca="false">+'Anexo 6'!I25</f>
        <v>20665693.72</v>
      </c>
      <c r="G16" s="55" t="n">
        <f aca="false">+'Anexo 6'!K25</f>
        <v>20665693.72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10.589285714285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6"/>
  <sheetViews>
    <sheetView windowProtection="false"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E15" activeCellId="0" sqref="E15"/>
    </sheetView>
  </sheetViews>
  <sheetFormatPr defaultRowHeight="12.75"/>
  <cols>
    <col collapsed="false" hidden="false" max="3" min="1" style="0" width="10.5892857142857"/>
    <col collapsed="false" hidden="false" max="4" min="4" style="0" width="12.75"/>
    <col collapsed="false" hidden="false" max="5" min="5" style="0" width="12.875"/>
    <col collapsed="false" hidden="false" max="6" min="6" style="0" width="15.875"/>
    <col collapsed="false" hidden="false" max="7" min="7" style="0" width="12"/>
    <col collapsed="false" hidden="false" max="8" min="8" style="0" width="12.75"/>
    <col collapsed="false" hidden="false" max="1025" min="9" style="0" width="10.5892857142857"/>
  </cols>
  <sheetData>
    <row r="1" customFormat="false" ht="12.75" hidden="false" customHeight="false" outlineLevel="0" collapsed="false">
      <c r="A1" s="0" t="s">
        <v>13</v>
      </c>
      <c r="B1" s="0" t="s">
        <v>43</v>
      </c>
      <c r="C1" s="0" t="s">
        <v>7</v>
      </c>
      <c r="D1" s="0" t="s">
        <v>44</v>
      </c>
      <c r="E1" s="0" t="s">
        <v>45</v>
      </c>
      <c r="F1" s="0" t="s">
        <v>46</v>
      </c>
      <c r="G1" s="0" t="s">
        <v>47</v>
      </c>
      <c r="H1" s="0" t="s">
        <v>48</v>
      </c>
    </row>
    <row r="2" customFormat="false" ht="12.75" hidden="false" customHeight="false" outlineLevel="0" collapsed="false">
      <c r="A2" s="0" t="n">
        <f aca="false">+'Anexo I Programacion Financiera'!$B$6</f>
        <v>2015</v>
      </c>
      <c r="B2" s="54" t="str">
        <f aca="false">+'Anexo I Programacion Financiera'!$K$5</f>
        <v>010102</v>
      </c>
      <c r="C2" s="0" t="n">
        <f aca="false">+'Anexo I Programacion Financiera'!B13</f>
        <v>1</v>
      </c>
      <c r="D2" s="55" t="n">
        <f aca="false">+'Anexo I Programacion Financiera'!H13</f>
        <v>0</v>
      </c>
      <c r="E2" s="55" t="n">
        <f aca="false">+'Anexo I Programacion Financiera'!I13</f>
        <v>0</v>
      </c>
      <c r="F2" s="55" t="n">
        <f aca="false">+'Anexo I Programacion Financiera'!J13</f>
        <v>0</v>
      </c>
      <c r="G2" s="55" t="n">
        <f aca="false">+'Anexo I Programacion Financiera'!K13</f>
        <v>0</v>
      </c>
      <c r="H2" s="55" t="n">
        <f aca="false">+'Anexo I Programacion Financiera'!L13</f>
        <v>0</v>
      </c>
    </row>
    <row r="3" customFormat="false" ht="12.75" hidden="false" customHeight="false" outlineLevel="0" collapsed="false">
      <c r="A3" s="0" t="n">
        <f aca="false">+'Anexo I Programacion Financiera'!$B$6</f>
        <v>2015</v>
      </c>
      <c r="B3" s="54" t="str">
        <f aca="false">+'Anexo I Programacion Financiera'!$K$5</f>
        <v>010102</v>
      </c>
      <c r="C3" s="0" t="n">
        <f aca="false">+'Anexo I Programacion Financiera'!B14</f>
        <v>2</v>
      </c>
      <c r="D3" s="55" t="n">
        <f aca="false">+'Anexo I Programacion Financiera'!H14</f>
        <v>0</v>
      </c>
      <c r="E3" s="55" t="n">
        <f aca="false">+'Anexo I Programacion Financiera'!I14</f>
        <v>0</v>
      </c>
      <c r="F3" s="55" t="n">
        <f aca="false">+'Anexo I Programacion Financiera'!J14</f>
        <v>0</v>
      </c>
      <c r="G3" s="55" t="n">
        <f aca="false">+'Anexo I Programacion Financiera'!K14</f>
        <v>0</v>
      </c>
      <c r="H3" s="55" t="n">
        <f aca="false">+'Anexo I Programacion Financiera'!L14</f>
        <v>0</v>
      </c>
    </row>
    <row r="4" customFormat="false" ht="12.75" hidden="false" customHeight="false" outlineLevel="0" collapsed="false">
      <c r="A4" s="0" t="n">
        <f aca="false">+'Anexo I Programacion Financiera'!$B$6</f>
        <v>2015</v>
      </c>
      <c r="B4" s="54" t="str">
        <f aca="false">+'Anexo I Programacion Financiera'!$K$5</f>
        <v>010102</v>
      </c>
      <c r="C4" s="0" t="n">
        <f aca="false">+'Anexo I Programacion Financiera'!B15</f>
        <v>3</v>
      </c>
      <c r="D4" s="55" t="n">
        <f aca="false">+'Anexo I Programacion Financiera'!H15</f>
        <v>0</v>
      </c>
      <c r="E4" s="55" t="n">
        <f aca="false">+'Anexo I Programacion Financiera'!I15</f>
        <v>0</v>
      </c>
      <c r="F4" s="55" t="n">
        <f aca="false">+'Anexo I Programacion Financiera'!J15</f>
        <v>0</v>
      </c>
      <c r="G4" s="55" t="n">
        <f aca="false">+'Anexo I Programacion Financiera'!K15</f>
        <v>0</v>
      </c>
      <c r="H4" s="55" t="n">
        <f aca="false">+'Anexo I Programacion Financiera'!L15</f>
        <v>0</v>
      </c>
    </row>
    <row r="5" customFormat="false" ht="12.75" hidden="false" customHeight="false" outlineLevel="0" collapsed="false">
      <c r="A5" s="0" t="n">
        <f aca="false">+'Anexo I Programacion Financiera'!$B$6</f>
        <v>2015</v>
      </c>
      <c r="B5" s="54" t="str">
        <f aca="false">+'Anexo I Programacion Financiera'!$K$5</f>
        <v>010102</v>
      </c>
      <c r="C5" s="0" t="n">
        <f aca="false">+'Anexo I Programacion Financiera'!B16</f>
        <v>4</v>
      </c>
      <c r="D5" s="55" t="n">
        <f aca="false">+'Anexo I Programacion Financiera'!H16</f>
        <v>0</v>
      </c>
      <c r="E5" s="55" t="n">
        <f aca="false">+'Anexo I Programacion Financiera'!I16</f>
        <v>0</v>
      </c>
      <c r="F5" s="55" t="n">
        <f aca="false">+'Anexo I Programacion Financiera'!J16</f>
        <v>0</v>
      </c>
      <c r="G5" s="55" t="n">
        <f aca="false">+'Anexo I Programacion Financiera'!K16</f>
        <v>0</v>
      </c>
      <c r="H5" s="55" t="n">
        <f aca="false">+'Anexo I Programacion Financiera'!L16</f>
        <v>0</v>
      </c>
    </row>
    <row r="6" customFormat="false" ht="12.75" hidden="false" customHeight="false" outlineLevel="0" collapsed="false">
      <c r="A6" s="0" t="n">
        <f aca="false">+'Anexo I Programacion Financiera'!$B$6</f>
        <v>2015</v>
      </c>
      <c r="B6" s="54" t="str">
        <f aca="false">+'Anexo I Programacion Financiera'!$K$5</f>
        <v>010102</v>
      </c>
      <c r="C6" s="0" t="n">
        <f aca="false">+'Anexo I Programacion Financiera'!B17</f>
        <v>5</v>
      </c>
      <c r="D6" s="55" t="n">
        <f aca="false">+'Anexo I Programacion Financiera'!H17</f>
        <v>0</v>
      </c>
      <c r="E6" s="55" t="n">
        <f aca="false">+'Anexo I Programacion Financiera'!I17</f>
        <v>0</v>
      </c>
      <c r="F6" s="55" t="n">
        <f aca="false">+'Anexo I Programacion Financiera'!J17</f>
        <v>0</v>
      </c>
      <c r="G6" s="55" t="n">
        <f aca="false">+'Anexo I Programacion Financiera'!K17</f>
        <v>0</v>
      </c>
      <c r="H6" s="55" t="n">
        <f aca="false">+'Anexo I Programacion Financiera'!L17</f>
        <v>0</v>
      </c>
    </row>
    <row r="7" customFormat="false" ht="12.75" hidden="false" customHeight="false" outlineLevel="0" collapsed="false">
      <c r="A7" s="0" t="n">
        <f aca="false">+'Anexo I Programacion Financiera'!$B$6</f>
        <v>2015</v>
      </c>
      <c r="B7" s="54" t="str">
        <f aca="false">+'Anexo I Programacion Financiera'!$K$5</f>
        <v>010102</v>
      </c>
      <c r="C7" s="0" t="n">
        <f aca="false">+'Anexo I Programacion Financiera'!B18</f>
        <v>6</v>
      </c>
      <c r="D7" s="55" t="n">
        <f aca="false">+'Anexo I Programacion Financiera'!H18</f>
        <v>0</v>
      </c>
      <c r="E7" s="55" t="n">
        <f aca="false">+'Anexo I Programacion Financiera'!I18</f>
        <v>0</v>
      </c>
      <c r="F7" s="55" t="n">
        <f aca="false">+'Anexo I Programacion Financiera'!J18</f>
        <v>0</v>
      </c>
      <c r="G7" s="55" t="n">
        <f aca="false">+'Anexo I Programacion Financiera'!K18</f>
        <v>0</v>
      </c>
      <c r="H7" s="55" t="n">
        <f aca="false">+'Anexo I Programacion Financiera'!L18</f>
        <v>0</v>
      </c>
    </row>
    <row r="8" customFormat="false" ht="12.75" hidden="false" customHeight="false" outlineLevel="0" collapsed="false">
      <c r="A8" s="0" t="n">
        <f aca="false">+'Anexo I Programacion Financiera'!$B$6</f>
        <v>2015</v>
      </c>
      <c r="B8" s="54" t="str">
        <f aca="false">+'Anexo I Programacion Financiera'!$K$5</f>
        <v>010102</v>
      </c>
      <c r="C8" s="0" t="n">
        <f aca="false">+'Anexo I Programacion Financiera'!B19</f>
        <v>7</v>
      </c>
      <c r="D8" s="55" t="n">
        <f aca="false">+'Anexo I Programacion Financiera'!H19</f>
        <v>0</v>
      </c>
      <c r="E8" s="55" t="n">
        <f aca="false">+'Anexo I Programacion Financiera'!I19</f>
        <v>0</v>
      </c>
      <c r="F8" s="55" t="n">
        <f aca="false">+'Anexo I Programacion Financiera'!J19</f>
        <v>0</v>
      </c>
      <c r="G8" s="55" t="n">
        <f aca="false">+'Anexo I Programacion Financiera'!K19</f>
        <v>0</v>
      </c>
      <c r="H8" s="55" t="n">
        <f aca="false">+'Anexo I Programacion Financiera'!L19</f>
        <v>0</v>
      </c>
    </row>
    <row r="9" customFormat="false" ht="12.75" hidden="false" customHeight="false" outlineLevel="0" collapsed="false">
      <c r="A9" s="0" t="n">
        <f aca="false">+'Anexo I Programacion Financiera'!$B$6</f>
        <v>2015</v>
      </c>
      <c r="B9" s="54" t="str">
        <f aca="false">+'Anexo I Programacion Financiera'!$K$5</f>
        <v>010102</v>
      </c>
      <c r="C9" s="0" t="n">
        <f aca="false">+'Anexo I Programacion Financiera'!B20</f>
        <v>8</v>
      </c>
      <c r="D9" s="55" t="n">
        <f aca="false">+'Anexo I Programacion Financiera'!H20</f>
        <v>0</v>
      </c>
      <c r="E9" s="55" t="n">
        <f aca="false">+'Anexo I Programacion Financiera'!I20</f>
        <v>0</v>
      </c>
      <c r="F9" s="55" t="n">
        <f aca="false">+'Anexo I Programacion Financiera'!J20</f>
        <v>0</v>
      </c>
      <c r="G9" s="55" t="n">
        <f aca="false">+'Anexo I Programacion Financiera'!K20</f>
        <v>0</v>
      </c>
      <c r="H9" s="55" t="n">
        <f aca="false">+'Anexo I Programacion Financiera'!L20</f>
        <v>0</v>
      </c>
    </row>
    <row r="10" customFormat="false" ht="12.75" hidden="false" customHeight="false" outlineLevel="0" collapsed="false">
      <c r="A10" s="0" t="n">
        <f aca="false">+'Anexo I Programacion Financiera'!$B$6</f>
        <v>2015</v>
      </c>
      <c r="B10" s="54" t="str">
        <f aca="false">+'Anexo I Programacion Financiera'!$K$5</f>
        <v>010102</v>
      </c>
      <c r="C10" s="0" t="n">
        <f aca="false">+'Anexo I Programacion Financiera'!B21</f>
        <v>9</v>
      </c>
      <c r="D10" s="55" t="n">
        <f aca="false">+'Anexo I Programacion Financiera'!H21</f>
        <v>0</v>
      </c>
      <c r="E10" s="55" t="n">
        <f aca="false">+'Anexo I Programacion Financiera'!I21</f>
        <v>0</v>
      </c>
      <c r="F10" s="55" t="n">
        <f aca="false">+'Anexo I Programacion Financiera'!J21</f>
        <v>0</v>
      </c>
      <c r="G10" s="55" t="n">
        <f aca="false">+'Anexo I Programacion Financiera'!K21</f>
        <v>0</v>
      </c>
      <c r="H10" s="55" t="n">
        <f aca="false">+'Anexo I Programacion Financiera'!L21</f>
        <v>0</v>
      </c>
    </row>
    <row r="11" customFormat="false" ht="12.75" hidden="false" customHeight="false" outlineLevel="0" collapsed="false">
      <c r="A11" s="0" t="n">
        <f aca="false">+'Anexo I Programacion Financiera'!$B$6</f>
        <v>2015</v>
      </c>
      <c r="B11" s="54" t="str">
        <f aca="false">+'Anexo I Programacion Financiera'!$K$5</f>
        <v>010102</v>
      </c>
      <c r="C11" s="0" t="n">
        <f aca="false">+'Anexo I Programacion Financiera'!B22</f>
        <v>10</v>
      </c>
      <c r="D11" s="55" t="n">
        <f aca="false">+'Anexo I Programacion Financiera'!H22</f>
        <v>0</v>
      </c>
      <c r="E11" s="55" t="n">
        <f aca="false">+'Anexo I Programacion Financiera'!I22</f>
        <v>0</v>
      </c>
      <c r="F11" s="55" t="n">
        <f aca="false">+'Anexo I Programacion Financiera'!J22</f>
        <v>0</v>
      </c>
      <c r="G11" s="55" t="n">
        <f aca="false">+'Anexo I Programacion Financiera'!K22</f>
        <v>0</v>
      </c>
      <c r="H11" s="55" t="n">
        <f aca="false">+'Anexo I Programacion Financiera'!L22</f>
        <v>0</v>
      </c>
    </row>
    <row r="12" customFormat="false" ht="12.75" hidden="false" customHeight="false" outlineLevel="0" collapsed="false">
      <c r="A12" s="0" t="n">
        <f aca="false">+'Anexo I Programacion Financiera'!$B$6</f>
        <v>2015</v>
      </c>
      <c r="B12" s="54" t="str">
        <f aca="false">+'Anexo I Programacion Financiera'!$K$5</f>
        <v>010102</v>
      </c>
      <c r="C12" s="0" t="n">
        <f aca="false">+'Anexo I Programacion Financiera'!B23</f>
        <v>11</v>
      </c>
      <c r="D12" s="55" t="n">
        <f aca="false">+'Anexo I Programacion Financiera'!H23</f>
        <v>0</v>
      </c>
      <c r="E12" s="55" t="n">
        <f aca="false">+'Anexo I Programacion Financiera'!I23</f>
        <v>0</v>
      </c>
      <c r="F12" s="55" t="n">
        <f aca="false">+'Anexo I Programacion Financiera'!J23</f>
        <v>0</v>
      </c>
      <c r="G12" s="55" t="n">
        <f aca="false">+'Anexo I Programacion Financiera'!K23</f>
        <v>0</v>
      </c>
      <c r="H12" s="55" t="n">
        <f aca="false">+'Anexo I Programacion Financiera'!L23</f>
        <v>0</v>
      </c>
    </row>
    <row r="13" customFormat="false" ht="12.75" hidden="false" customHeight="false" outlineLevel="0" collapsed="false">
      <c r="A13" s="0" t="n">
        <f aca="false">+'Anexo I Programacion Financiera'!$B$6</f>
        <v>2015</v>
      </c>
      <c r="B13" s="54" t="str">
        <f aca="false">+'Anexo I Programacion Financiera'!$K$5</f>
        <v>010102</v>
      </c>
      <c r="C13" s="0" t="n">
        <f aca="false">+'Anexo I Programacion Financiera'!B24</f>
        <v>12</v>
      </c>
      <c r="D13" s="55" t="n">
        <f aca="false">+'Anexo I Programacion Financiera'!H24</f>
        <v>0</v>
      </c>
      <c r="E13" s="55" t="n">
        <f aca="false">+'Anexo I Programacion Financiera'!I24</f>
        <v>0</v>
      </c>
      <c r="F13" s="55" t="n">
        <f aca="false">+'Anexo I Programacion Financiera'!J24</f>
        <v>0</v>
      </c>
      <c r="G13" s="55" t="n">
        <f aca="false">+'Anexo I Programacion Financiera'!K24</f>
        <v>0</v>
      </c>
      <c r="H13" s="55" t="n">
        <f aca="false">+'Anexo I Programacion Financiera'!L24</f>
        <v>0</v>
      </c>
    </row>
    <row r="14" customFormat="false" ht="12.75" hidden="false" customHeight="false" outlineLevel="0" collapsed="false">
      <c r="A14" s="0" t="n">
        <f aca="false">+'Anexo I Programacion Financiera'!$B$6</f>
        <v>2015</v>
      </c>
      <c r="B14" s="54" t="str">
        <f aca="false">+'Anexo I Programacion Financiera'!$K$5</f>
        <v>010102</v>
      </c>
      <c r="C14" s="0" t="n">
        <f aca="false">+'Anexo I Programacion Financiera'!B25</f>
        <v>13</v>
      </c>
      <c r="D14" s="55" t="n">
        <f aca="false">+'Anexo I Programacion Financiera'!H25</f>
        <v>0</v>
      </c>
      <c r="E14" s="55" t="n">
        <f aca="false">+'Anexo I Programacion Financiera'!I25</f>
        <v>0</v>
      </c>
      <c r="F14" s="55" t="n">
        <f aca="false">+'Anexo I Programacion Financiera'!J25</f>
        <v>0</v>
      </c>
      <c r="G14" s="55" t="n">
        <f aca="false">+'Anexo I Programacion Financiera'!K25</f>
        <v>0</v>
      </c>
      <c r="H14" s="55" t="n">
        <f aca="false">+'Anexo I Programacion Financiera'!L25</f>
        <v>0</v>
      </c>
    </row>
    <row r="15" customFormat="false" ht="12.75" hidden="false" customHeight="false" outlineLevel="0" collapsed="false">
      <c r="A15" s="0" t="n">
        <f aca="false">+'Anexo I Programacion Financiera'!$B$6</f>
        <v>2015</v>
      </c>
      <c r="B15" s="54" t="str">
        <f aca="false">+'Anexo I Programacion Financiera'!$K$5</f>
        <v>010102</v>
      </c>
      <c r="C15" s="0" t="n">
        <f aca="false">+'Anexo I Programacion Financiera'!B26</f>
        <v>14</v>
      </c>
      <c r="D15" s="55" t="n">
        <f aca="false">+'Anexo I Programacion Financiera'!H26</f>
        <v>0</v>
      </c>
      <c r="E15" s="55" t="n">
        <f aca="false">+'Anexo I Programacion Financiera'!I26</f>
        <v>0</v>
      </c>
      <c r="F15" s="55" t="n">
        <f aca="false">+'Anexo I Programacion Financiera'!J26</f>
        <v>0</v>
      </c>
      <c r="G15" s="55" t="n">
        <f aca="false">+'Anexo I Programacion Financiera'!K26</f>
        <v>0</v>
      </c>
      <c r="H15" s="55" t="n">
        <f aca="false">+'Anexo I Programacion Financiera'!L26</f>
        <v>0</v>
      </c>
    </row>
    <row r="16" customFormat="false" ht="12.75" hidden="false" customHeight="false" outlineLevel="0" collapsed="false">
      <c r="A16" s="0" t="n">
        <f aca="false">+'Anexo I Programacion Financiera'!$B$6</f>
        <v>2015</v>
      </c>
      <c r="B16" s="54" t="str">
        <f aca="false">+'Anexo I Programacion Financiera'!$K$5</f>
        <v>010102</v>
      </c>
      <c r="C16" s="0" t="n">
        <f aca="false">+'Anexo I Programacion Financiera'!B27</f>
        <v>15</v>
      </c>
      <c r="D16" s="55" t="n">
        <f aca="false">+'Anexo I Programacion Financiera'!H27</f>
        <v>0</v>
      </c>
      <c r="E16" s="55" t="n">
        <f aca="false">+'Anexo I Programacion Financiera'!I27</f>
        <v>0</v>
      </c>
      <c r="F16" s="55" t="n">
        <f aca="false">+'Anexo I Programacion Financiera'!J27</f>
        <v>0</v>
      </c>
      <c r="G16" s="55" t="n">
        <f aca="false">+'Anexo I Programacion Financiera'!K27</f>
        <v>0</v>
      </c>
      <c r="H16" s="55" t="n">
        <f aca="false">+'Anexo I Programacion Financiera'!L27</f>
        <v>0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24" activeCellId="0" sqref="A24"/>
    </sheetView>
  </sheetViews>
  <sheetFormatPr defaultRowHeight="12.75"/>
  <cols>
    <col collapsed="false" hidden="false" max="1" min="1" style="56" width="17"/>
    <col collapsed="false" hidden="false" max="2" min="2" style="57" width="11.4955357142857"/>
    <col collapsed="false" hidden="false" max="4" min="3" style="57" width="10.75"/>
    <col collapsed="false" hidden="false" max="6" min="5" style="57" width="3.125"/>
    <col collapsed="false" hidden="false" max="7" min="7" style="57" width="2.875"/>
    <col collapsed="false" hidden="false" max="8" min="8" style="57" width="3.125"/>
    <col collapsed="false" hidden="false" max="9" min="9" style="57" width="12.75"/>
    <col collapsed="false" hidden="false" max="10" min="10" style="57" width="12.2544642857143"/>
    <col collapsed="false" hidden="false" max="12" min="11" style="57" width="11.125"/>
    <col collapsed="false" hidden="false" max="13" min="13" style="57" width="9.49553571428571"/>
    <col collapsed="false" hidden="false" max="14" min="14" style="57" width="12"/>
    <col collapsed="false" hidden="false" max="15" min="15" style="57" width="11.125"/>
    <col collapsed="false" hidden="false" max="1025" min="16" style="56" width="11"/>
  </cols>
  <sheetData>
    <row r="1" customFormat="false" ht="15" hidden="false" customHeight="false" outlineLevel="0" collapsed="false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2.75" hidden="false" customHeight="false" outlineLevel="0" collapsed="false">
      <c r="A2" s="0"/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2.75" hidden="false" customHeight="false" outlineLevel="0" collapsed="false">
      <c r="A3" s="59" t="s">
        <v>49</v>
      </c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5" customFormat="false" ht="12.75" hidden="false" customHeight="false" outlineLevel="0" collapsed="false">
      <c r="A5" s="56" t="s">
        <v>50</v>
      </c>
      <c r="B5" s="0"/>
      <c r="C5" s="0"/>
      <c r="D5" s="0"/>
      <c r="E5" s="0"/>
      <c r="F5" s="0"/>
      <c r="G5" s="0"/>
      <c r="H5" s="0"/>
      <c r="I5" s="0"/>
      <c r="J5" s="0"/>
      <c r="K5" s="0"/>
      <c r="L5" s="60" t="s">
        <v>51</v>
      </c>
      <c r="M5" s="61" t="s">
        <v>4</v>
      </c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7" customFormat="false" ht="12.75" hidden="false" customHeight="false" outlineLevel="0" collapsed="false">
      <c r="A7" s="56" t="s">
        <v>52</v>
      </c>
      <c r="B7" s="62" t="n">
        <v>2015</v>
      </c>
      <c r="C7" s="0"/>
      <c r="D7" s="57" t="s">
        <v>53</v>
      </c>
      <c r="E7" s="63" t="s">
        <v>34</v>
      </c>
      <c r="F7" s="63"/>
      <c r="G7" s="63"/>
      <c r="H7" s="63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3.5" hidden="false" customHeight="false" outlineLevel="0" collapsed="false">
      <c r="A8" s="0"/>
      <c r="B8" s="0"/>
      <c r="C8" s="0"/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68" customFormat="true" ht="10.5" hidden="false" customHeight="false" outlineLevel="0" collapsed="false">
      <c r="A9" s="64" t="s">
        <v>54</v>
      </c>
      <c r="B9" s="65" t="s">
        <v>55</v>
      </c>
      <c r="C9" s="66" t="s">
        <v>56</v>
      </c>
      <c r="D9" s="66"/>
      <c r="E9" s="66" t="s">
        <v>57</v>
      </c>
      <c r="F9" s="66"/>
      <c r="G9" s="66"/>
      <c r="H9" s="66"/>
      <c r="I9" s="66" t="s">
        <v>58</v>
      </c>
      <c r="J9" s="65" t="s">
        <v>59</v>
      </c>
      <c r="K9" s="66" t="s">
        <v>60</v>
      </c>
      <c r="L9" s="65" t="s">
        <v>61</v>
      </c>
      <c r="M9" s="66" t="s">
        <v>62</v>
      </c>
      <c r="N9" s="66" t="s">
        <v>63</v>
      </c>
      <c r="O9" s="67" t="s">
        <v>64</v>
      </c>
    </row>
    <row r="10" customFormat="false" ht="10.5" hidden="false" customHeight="false" outlineLevel="0" collapsed="false">
      <c r="A10" s="64"/>
      <c r="B10" s="65"/>
      <c r="C10" s="69" t="s">
        <v>65</v>
      </c>
      <c r="D10" s="69"/>
      <c r="E10" s="69" t="s">
        <v>66</v>
      </c>
      <c r="F10" s="69"/>
      <c r="G10" s="69"/>
      <c r="H10" s="69"/>
      <c r="I10" s="69" t="s">
        <v>67</v>
      </c>
      <c r="J10" s="65"/>
      <c r="K10" s="69" t="s">
        <v>68</v>
      </c>
      <c r="L10" s="65"/>
      <c r="M10" s="69" t="s">
        <v>69</v>
      </c>
      <c r="N10" s="69" t="s">
        <v>70</v>
      </c>
      <c r="O10" s="70" t="s">
        <v>71</v>
      </c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1.25" hidden="false" customHeight="false" outlineLevel="0" collapsed="false">
      <c r="A11" s="64"/>
      <c r="B11" s="65"/>
      <c r="C11" s="71" t="s">
        <v>72</v>
      </c>
      <c r="D11" s="71" t="s">
        <v>73</v>
      </c>
      <c r="E11" s="72" t="s">
        <v>74</v>
      </c>
      <c r="F11" s="72"/>
      <c r="G11" s="72"/>
      <c r="H11" s="72"/>
      <c r="I11" s="72"/>
      <c r="J11" s="65"/>
      <c r="K11" s="72"/>
      <c r="L11" s="65"/>
      <c r="M11" s="72"/>
      <c r="N11" s="72"/>
      <c r="O11" s="73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2.75" hidden="false" customHeight="true" outlineLevel="0" collapsed="false">
      <c r="A12" s="74" t="s">
        <v>75</v>
      </c>
      <c r="B12" s="75" t="n">
        <v>194000000</v>
      </c>
      <c r="C12" s="75" t="n">
        <v>0</v>
      </c>
      <c r="D12" s="76" t="n">
        <v>0</v>
      </c>
      <c r="E12" s="75" t="n">
        <f aca="false">+B12+C12-D12</f>
        <v>194000000</v>
      </c>
      <c r="F12" s="75"/>
      <c r="G12" s="75"/>
      <c r="H12" s="75"/>
      <c r="I12" s="77" t="n">
        <v>49884965.38</v>
      </c>
      <c r="J12" s="77" t="n">
        <v>49884965.38</v>
      </c>
      <c r="K12" s="77" t="n">
        <v>49884965.38</v>
      </c>
      <c r="L12" s="75" t="n">
        <v>29226693.1</v>
      </c>
      <c r="M12" s="75" t="n">
        <f aca="false">+J12-K12</f>
        <v>0</v>
      </c>
      <c r="N12" s="75" t="n">
        <f aca="false">+E12-I12</f>
        <v>144115034.62</v>
      </c>
      <c r="O12" s="78" t="n">
        <f aca="false">+J12-L12</f>
        <v>20658272.28</v>
      </c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0.5" hidden="false" customHeight="false" outlineLevel="0" collapsed="false">
      <c r="A13" s="74" t="s">
        <v>76</v>
      </c>
      <c r="B13" s="75" t="n">
        <v>2660000</v>
      </c>
      <c r="C13" s="75" t="n">
        <v>0</v>
      </c>
      <c r="D13" s="76" t="n">
        <v>0</v>
      </c>
      <c r="E13" s="75" t="n">
        <f aca="false">+B13+C13-D13</f>
        <v>2660000</v>
      </c>
      <c r="F13" s="75"/>
      <c r="G13" s="75"/>
      <c r="H13" s="75"/>
      <c r="I13" s="77" t="n">
        <v>264370.76</v>
      </c>
      <c r="J13" s="77" t="n">
        <v>264370.76</v>
      </c>
      <c r="K13" s="77" t="n">
        <v>264370.76</v>
      </c>
      <c r="L13" s="75" t="n">
        <v>264370.76</v>
      </c>
      <c r="M13" s="75" t="n">
        <f aca="false">+J13-K13</f>
        <v>0</v>
      </c>
      <c r="N13" s="75" t="n">
        <f aca="false">+E13-I13</f>
        <v>2395629.24</v>
      </c>
      <c r="O13" s="78" t="n">
        <f aca="false">+J13-L13</f>
        <v>0</v>
      </c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0.5" hidden="false" customHeight="false" outlineLevel="0" collapsed="false">
      <c r="A14" s="74" t="s">
        <v>77</v>
      </c>
      <c r="B14" s="75" t="n">
        <v>34250899.76</v>
      </c>
      <c r="C14" s="75" t="n">
        <v>0</v>
      </c>
      <c r="D14" s="76" t="n">
        <v>0</v>
      </c>
      <c r="E14" s="75" t="n">
        <f aca="false">+B14+C14-D14</f>
        <v>34250899.76</v>
      </c>
      <c r="F14" s="75"/>
      <c r="G14" s="75"/>
      <c r="H14" s="75"/>
      <c r="I14" s="77" t="n">
        <v>7235378.31</v>
      </c>
      <c r="J14" s="77" t="n">
        <v>7187233.45</v>
      </c>
      <c r="K14" s="77" t="n">
        <v>7187233.45</v>
      </c>
      <c r="L14" s="75" t="n">
        <v>7179812.01</v>
      </c>
      <c r="M14" s="75" t="n">
        <f aca="false">+J14-K14</f>
        <v>0</v>
      </c>
      <c r="N14" s="75" t="n">
        <f aca="false">+E14-I14</f>
        <v>27015521.45</v>
      </c>
      <c r="O14" s="78" t="n">
        <f aca="false">+J14-L14</f>
        <v>7421.44000000041</v>
      </c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0.5" hidden="false" customHeight="false" outlineLevel="0" collapsed="false">
      <c r="A15" s="74" t="s">
        <v>78</v>
      </c>
      <c r="B15" s="75" t="n">
        <v>1140000</v>
      </c>
      <c r="C15" s="75" t="n">
        <v>0</v>
      </c>
      <c r="D15" s="76" t="n">
        <v>0</v>
      </c>
      <c r="E15" s="75" t="n">
        <f aca="false">+B15+C15-D15</f>
        <v>1140000</v>
      </c>
      <c r="F15" s="75"/>
      <c r="G15" s="75"/>
      <c r="H15" s="75"/>
      <c r="I15" s="77" t="n">
        <v>21870</v>
      </c>
      <c r="J15" s="77" t="n">
        <v>21870</v>
      </c>
      <c r="K15" s="77" t="n">
        <v>21870</v>
      </c>
      <c r="L15" s="75" t="n">
        <v>21870</v>
      </c>
      <c r="M15" s="75" t="n">
        <f aca="false">+J15-K15</f>
        <v>0</v>
      </c>
      <c r="N15" s="75" t="n">
        <f aca="false">+E15-I15</f>
        <v>1118130</v>
      </c>
      <c r="O15" s="78" t="n">
        <f aca="false">+J15-L15</f>
        <v>0</v>
      </c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0.5" hidden="false" customHeight="false" outlineLevel="0" collapsed="false">
      <c r="A16" s="74" t="s">
        <v>79</v>
      </c>
      <c r="B16" s="75" t="n">
        <v>0</v>
      </c>
      <c r="C16" s="75" t="n">
        <v>0</v>
      </c>
      <c r="D16" s="76" t="n">
        <v>0</v>
      </c>
      <c r="E16" s="75" t="n">
        <f aca="false">+B16+C16-D16</f>
        <v>0</v>
      </c>
      <c r="F16" s="75"/>
      <c r="G16" s="75"/>
      <c r="H16" s="75"/>
      <c r="I16" s="77" t="n">
        <v>0</v>
      </c>
      <c r="J16" s="77" t="n">
        <v>0</v>
      </c>
      <c r="K16" s="77" t="n">
        <v>0</v>
      </c>
      <c r="L16" s="75" t="n">
        <v>0</v>
      </c>
      <c r="M16" s="75" t="n">
        <f aca="false">+J16-K16</f>
        <v>0</v>
      </c>
      <c r="N16" s="75" t="n">
        <f aca="false">+E16-I16</f>
        <v>0</v>
      </c>
      <c r="O16" s="78" t="n">
        <f aca="false">+J16-L16</f>
        <v>0</v>
      </c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0.5" hidden="false" customHeight="false" outlineLevel="0" collapsed="false">
      <c r="A17" s="74" t="s">
        <v>80</v>
      </c>
      <c r="B17" s="75" t="n">
        <v>22500</v>
      </c>
      <c r="C17" s="75" t="n">
        <v>0</v>
      </c>
      <c r="D17" s="76" t="n">
        <v>0</v>
      </c>
      <c r="E17" s="75" t="n">
        <f aca="false">+B17+C17-D17</f>
        <v>22500</v>
      </c>
      <c r="F17" s="75"/>
      <c r="G17" s="75"/>
      <c r="H17" s="75"/>
      <c r="I17" s="77" t="n">
        <v>0</v>
      </c>
      <c r="J17" s="77" t="n">
        <v>0</v>
      </c>
      <c r="K17" s="77" t="n">
        <v>0</v>
      </c>
      <c r="L17" s="75" t="n">
        <v>0</v>
      </c>
      <c r="M17" s="75" t="n">
        <f aca="false">+J17-K17</f>
        <v>0</v>
      </c>
      <c r="N17" s="75" t="n">
        <f aca="false">+E17-I17</f>
        <v>22500</v>
      </c>
      <c r="O17" s="78" t="n">
        <f aca="false">+J17-L17</f>
        <v>0</v>
      </c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0.5" hidden="false" customHeight="false" outlineLevel="0" collapsed="false">
      <c r="A18" s="74" t="s">
        <v>81</v>
      </c>
      <c r="B18" s="75" t="n">
        <v>565998.78</v>
      </c>
      <c r="C18" s="75" t="n">
        <v>0</v>
      </c>
      <c r="D18" s="76" t="n">
        <v>0</v>
      </c>
      <c r="E18" s="75" t="n">
        <f aca="false">+B18+C18-D18</f>
        <v>565998.78</v>
      </c>
      <c r="F18" s="75"/>
      <c r="G18" s="75"/>
      <c r="H18" s="75"/>
      <c r="I18" s="77" t="n">
        <v>614413.59</v>
      </c>
      <c r="J18" s="77" t="n">
        <v>614413.59</v>
      </c>
      <c r="K18" s="77" t="n">
        <v>614413.59</v>
      </c>
      <c r="L18" s="75" t="n">
        <v>614413.59</v>
      </c>
      <c r="M18" s="75" t="n">
        <f aca="false">+J18-K18</f>
        <v>0</v>
      </c>
      <c r="N18" s="75" t="n">
        <f aca="false">+E18-I18</f>
        <v>-48414.8099999999</v>
      </c>
      <c r="O18" s="78" t="n">
        <f aca="false">+J18-L18</f>
        <v>0</v>
      </c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0.5" hidden="false" customHeight="false" outlineLevel="0" collapsed="false">
      <c r="A19" s="79"/>
      <c r="B19" s="75"/>
      <c r="C19" s="75"/>
      <c r="D19" s="76"/>
      <c r="E19" s="75" t="n">
        <f aca="false">+B19+C19-D19</f>
        <v>0</v>
      </c>
      <c r="F19" s="75"/>
      <c r="G19" s="75"/>
      <c r="H19" s="75"/>
      <c r="I19" s="77"/>
      <c r="J19" s="75"/>
      <c r="K19" s="75"/>
      <c r="L19" s="75"/>
      <c r="M19" s="75"/>
      <c r="N19" s="75"/>
      <c r="O19" s="78" t="n">
        <f aca="false">+J19-L19</f>
        <v>0</v>
      </c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0.5" hidden="false" customHeight="false" outlineLevel="0" collapsed="false">
      <c r="A20" s="80" t="s">
        <v>82</v>
      </c>
      <c r="B20" s="81" t="n">
        <f aca="false">SUM(B12:B19)</f>
        <v>232639398.54</v>
      </c>
      <c r="C20" s="81" t="n">
        <f aca="false">SUM(C12:C19)</f>
        <v>0</v>
      </c>
      <c r="D20" s="82" t="n">
        <f aca="false">SUM(D12:D19)</f>
        <v>0</v>
      </c>
      <c r="E20" s="81" t="n">
        <f aca="false">SUM(E12:E19)</f>
        <v>232639398.54</v>
      </c>
      <c r="F20" s="81"/>
      <c r="G20" s="81"/>
      <c r="H20" s="81"/>
      <c r="I20" s="83" t="n">
        <f aca="false">SUM(I12:I19)</f>
        <v>58020998.04</v>
      </c>
      <c r="J20" s="81" t="n">
        <f aca="false">SUM(J12:J19)</f>
        <v>57972853.18</v>
      </c>
      <c r="K20" s="81" t="n">
        <f aca="false">SUM(K12:K19)</f>
        <v>57972853.18</v>
      </c>
      <c r="L20" s="81" t="n">
        <f aca="false">SUM(L12:L19)</f>
        <v>37307159.46</v>
      </c>
      <c r="M20" s="81" t="n">
        <f aca="false">SUM(M12:M19)</f>
        <v>0</v>
      </c>
      <c r="N20" s="81" t="n">
        <f aca="false">SUM(N12:N19)</f>
        <v>174618400.5</v>
      </c>
      <c r="O20" s="84" t="n">
        <f aca="false">SUM(O12:O19)</f>
        <v>20665693.72</v>
      </c>
      <c r="P20" s="85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1.25" hidden="false" customHeight="false" outlineLevel="0" collapsed="false">
      <c r="A21" s="86"/>
      <c r="B21" s="87"/>
      <c r="C21" s="87"/>
      <c r="D21" s="88"/>
      <c r="E21" s="87"/>
      <c r="F21" s="87"/>
      <c r="G21" s="87"/>
      <c r="H21" s="87"/>
      <c r="I21" s="89"/>
      <c r="J21" s="87"/>
      <c r="K21" s="87"/>
      <c r="L21" s="87"/>
      <c r="M21" s="87"/>
      <c r="N21" s="87"/>
      <c r="O21" s="9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0.5" hidden="false" customHeight="false" outlineLevel="0" collapsed="false"/>
    <row r="23" customFormat="false" ht="11.25" hidden="false" customHeight="false" outlineLevel="0" collapsed="false"/>
    <row r="24" customFormat="false" ht="21" hidden="false" customHeight="true" outlineLevel="0" collapsed="false"/>
    <row r="25" customFormat="false" ht="9" hidden="false" customHeight="true" outlineLevel="0" collapsed="false"/>
    <row r="26" customFormat="false" ht="9.75" hidden="false" customHeight="true" outlineLevel="0" collapsed="false"/>
    <row r="27" customFormat="false" ht="10.5" hidden="false" customHeight="false" outlineLevel="0" collapsed="false"/>
    <row r="28" customFormat="false" ht="10.5" hidden="false" customHeight="false" outlineLevel="0" collapsed="false"/>
    <row r="29" customFormat="false" ht="10.5" hidden="false" customHeight="false" outlineLevel="0" collapsed="false"/>
    <row r="30" customFormat="false" ht="10.5" hidden="false" customHeight="false" outlineLevel="0" collapsed="false"/>
    <row r="31" customFormat="false" ht="10.5" hidden="false" customHeight="false" outlineLevel="0" collapsed="false"/>
    <row r="32" customFormat="false" ht="10.5" hidden="false" customHeight="false" outlineLevel="0" collapsed="false"/>
    <row r="33" customFormat="false" ht="10.5" hidden="false" customHeight="false" outlineLevel="0" collapsed="false"/>
    <row r="34" customFormat="false" ht="10.5" hidden="false" customHeight="false" outlineLevel="0" collapsed="false"/>
    <row r="35" customFormat="false" ht="10.5" hidden="false" customHeight="false" outlineLevel="0" collapsed="false"/>
    <row r="36" customFormat="false" ht="10.5" hidden="false" customHeight="false" outlineLevel="0" collapsed="false"/>
    <row r="37" customFormat="false" ht="10.5" hidden="false" customHeight="false" outlineLevel="0" collapsed="false"/>
    <row r="38" customFormat="false" ht="10.5" hidden="false" customHeight="false" outlineLevel="0" collapsed="false"/>
    <row r="39" customFormat="false" ht="10.5" hidden="false" customHeight="false" outlineLevel="0" collapsed="false"/>
    <row r="40" customFormat="false" ht="10.5" hidden="false" customHeight="false" outlineLevel="0" collapsed="false"/>
    <row r="41" customFormat="false" ht="10.5" hidden="false" customHeight="false" outlineLevel="0" collapsed="false"/>
    <row r="42" customFormat="false" ht="10.5" hidden="false" customHeight="false" outlineLevel="0" collapsed="false"/>
    <row r="43" customFormat="false" ht="10.5" hidden="false" customHeight="false" outlineLevel="0" collapsed="false"/>
    <row r="44" customFormat="false" ht="10.5" hidden="false" customHeight="false" outlineLevel="0" collapsed="false"/>
    <row r="45" customFormat="false" ht="10.5" hidden="false" customHeight="false" outlineLevel="0" collapsed="false"/>
    <row r="46" customFormat="false" ht="10.5" hidden="false" customHeight="false" outlineLevel="0" collapsed="false"/>
    <row r="47" customFormat="false" ht="10.5" hidden="false" customHeight="false" outlineLevel="0" collapsed="false"/>
    <row r="48" customFormat="false" ht="10.5" hidden="false" customHeight="false" outlineLevel="0" collapsed="false"/>
    <row r="49" customFormat="false" ht="10.5" hidden="false" customHeight="false" outlineLevel="0" collapsed="false"/>
    <row r="50" customFormat="false" ht="10.5" hidden="false" customHeight="false" outlineLevel="0" collapsed="false"/>
    <row r="51" customFormat="false" ht="10.5" hidden="false" customHeight="false" outlineLevel="0" collapsed="false"/>
    <row r="52" customFormat="false" ht="10.5" hidden="false" customHeight="false" outlineLevel="0" collapsed="false"/>
    <row r="53" customFormat="false" ht="10.5" hidden="false" customHeight="false" outlineLevel="0" collapsed="false"/>
    <row r="54" customFormat="false" ht="10.5" hidden="false" customHeight="false" outlineLevel="0" collapsed="false"/>
    <row r="55" customFormat="false" ht="10.5" hidden="false" customHeight="false" outlineLevel="0" collapsed="false"/>
    <row r="56" customFormat="false" ht="10.5" hidden="false" customHeight="false" outlineLevel="0" collapsed="false"/>
    <row r="57" customFormat="false" ht="10.5" hidden="false" customHeight="false" outlineLevel="0" collapsed="false"/>
    <row r="58" customFormat="false" ht="10.5" hidden="false" customHeight="false" outlineLevel="0" collapsed="false"/>
    <row r="59" customFormat="false" ht="10.5" hidden="false" customHeight="false" outlineLevel="0" collapsed="false"/>
    <row r="60" customFormat="false" ht="10.5" hidden="false" customHeight="false" outlineLevel="0" collapsed="false"/>
    <row r="61" customFormat="false" ht="10.5" hidden="false" customHeight="false" outlineLevel="0" collapsed="false"/>
    <row r="62" customFormat="false" ht="10.5" hidden="false" customHeight="false" outlineLevel="0" collapsed="false"/>
    <row r="63" customFormat="false" ht="10.5" hidden="false" customHeight="false" outlineLevel="0" collapsed="false"/>
    <row r="64" customFormat="false" ht="10.5" hidden="false" customHeight="false" outlineLevel="0" collapsed="false"/>
    <row r="65" customFormat="false" ht="10.5" hidden="false" customHeight="false" outlineLevel="0" collapsed="false"/>
    <row r="66" customFormat="false" ht="10.5" hidden="false" customHeight="false" outlineLevel="0" collapsed="false"/>
    <row r="67" customFormat="false" ht="10.5" hidden="false" customHeight="false" outlineLevel="0" collapsed="false"/>
    <row r="68" customFormat="false" ht="10.5" hidden="false" customHeight="false" outlineLevel="0" collapsed="false"/>
    <row r="69" customFormat="false" ht="10.5" hidden="false" customHeight="false" outlineLevel="0" collapsed="false"/>
    <row r="70" customFormat="false" ht="10.5" hidden="false" customHeight="false" outlineLevel="0" collapsed="false"/>
    <row r="71" customFormat="false" ht="10.5" hidden="false" customHeight="false" outlineLevel="0" collapsed="false"/>
    <row r="72" customFormat="false" ht="10.5" hidden="false" customHeight="false" outlineLevel="0" collapsed="false"/>
    <row r="73" customFormat="false" ht="10.5" hidden="false" customHeight="false" outlineLevel="0" collapsed="false"/>
    <row r="74" customFormat="false" ht="10.5" hidden="false" customHeight="false" outlineLevel="0" collapsed="false"/>
    <row r="75" customFormat="false" ht="10.5" hidden="false" customHeight="false" outlineLevel="0" collapsed="false"/>
    <row r="76" customFormat="false" ht="10.5" hidden="false" customHeight="false" outlineLevel="0" collapsed="false"/>
    <row r="77" customFormat="false" ht="10.5" hidden="false" customHeight="false" outlineLevel="0" collapsed="false"/>
    <row r="78" customFormat="false" ht="10.5" hidden="false" customHeight="false" outlineLevel="0" collapsed="false"/>
    <row r="79" customFormat="false" ht="10.5" hidden="false" customHeight="false" outlineLevel="0" collapsed="false"/>
    <row r="80" customFormat="false" ht="10.5" hidden="false" customHeight="false" outlineLevel="0" collapsed="false"/>
    <row r="81" customFormat="false" ht="10.5" hidden="false" customHeight="false" outlineLevel="0" collapsed="false"/>
    <row r="82" customFormat="false" ht="10.5" hidden="false" customHeight="false" outlineLevel="0" collapsed="false"/>
    <row r="83" customFormat="false" ht="10.5" hidden="false" customHeight="false" outlineLevel="0" collapsed="false"/>
    <row r="84" customFormat="false" ht="10.5" hidden="false" customHeight="false" outlineLevel="0" collapsed="false"/>
    <row r="85" customFormat="false" ht="10.5" hidden="false" customHeight="false" outlineLevel="0" collapsed="false"/>
    <row r="86" customFormat="false" ht="10.5" hidden="false" customHeight="false" outlineLevel="0" collapsed="false"/>
    <row r="87" customFormat="false" ht="10.5" hidden="false" customHeight="false" outlineLevel="0" collapsed="false"/>
    <row r="88" customFormat="false" ht="10.5" hidden="false" customHeight="false" outlineLevel="0" collapsed="false"/>
    <row r="89" customFormat="false" ht="10.5" hidden="false" customHeight="false" outlineLevel="0" collapsed="false"/>
    <row r="90" customFormat="false" ht="10.5" hidden="false" customHeight="false" outlineLevel="0" collapsed="false"/>
    <row r="91" customFormat="false" ht="10.5" hidden="false" customHeight="false" outlineLevel="0" collapsed="false"/>
    <row r="92" customFormat="false" ht="10.5" hidden="false" customHeight="false" outlineLevel="0" collapsed="false"/>
    <row r="93" customFormat="false" ht="10.5" hidden="false" customHeight="false" outlineLevel="0" collapsed="false"/>
    <row r="94" customFormat="false" ht="10.5" hidden="false" customHeight="false" outlineLevel="0" collapsed="false"/>
    <row r="95" customFormat="false" ht="10.5" hidden="false" customHeight="false" outlineLevel="0" collapsed="false"/>
    <row r="96" customFormat="false" ht="10.5" hidden="false" customHeight="false" outlineLevel="0" collapsed="false"/>
    <row r="97" customFormat="false" ht="10.5" hidden="false" customHeight="false" outlineLevel="0" collapsed="false"/>
    <row r="98" customFormat="false" ht="10.5" hidden="false" customHeight="false" outlineLevel="0" collapsed="false"/>
    <row r="99" customFormat="false" ht="10.5" hidden="false" customHeight="false" outlineLevel="0" collapsed="false"/>
    <row r="100" customFormat="false" ht="10.5" hidden="false" customHeight="false" outlineLevel="0" collapsed="false"/>
    <row r="101" customFormat="false" ht="10.5" hidden="false" customHeight="false" outlineLevel="0" collapsed="false"/>
    <row r="102" customFormat="false" ht="10.5" hidden="false" customHeight="false" outlineLevel="0" collapsed="false"/>
    <row r="103" customFormat="false" ht="10.5" hidden="false" customHeight="false" outlineLevel="0" collapsed="false"/>
    <row r="104" customFormat="false" ht="10.5" hidden="false" customHeight="false" outlineLevel="0" collapsed="false"/>
    <row r="105" customFormat="false" ht="10.5" hidden="false" customHeight="false" outlineLevel="0" collapsed="false"/>
    <row r="106" customFormat="false" ht="10.5" hidden="false" customHeight="false" outlineLevel="0" collapsed="false"/>
    <row r="107" customFormat="false" ht="10.5" hidden="false" customHeight="false" outlineLevel="0" collapsed="false"/>
    <row r="108" customFormat="false" ht="10.5" hidden="false" customHeight="false" outlineLevel="0" collapsed="false"/>
    <row r="109" customFormat="false" ht="10.5" hidden="false" customHeight="false" outlineLevel="0" collapsed="false"/>
    <row r="110" customFormat="false" ht="10.5" hidden="false" customHeight="false" outlineLevel="0" collapsed="false"/>
    <row r="111" customFormat="false" ht="10.5" hidden="false" customHeight="false" outlineLevel="0" collapsed="false"/>
  </sheetData>
  <mergeCells count="20">
    <mergeCell ref="A1:O1"/>
    <mergeCell ref="A9:A11"/>
    <mergeCell ref="B9:B11"/>
    <mergeCell ref="C9:D9"/>
    <mergeCell ref="E9:H9"/>
    <mergeCell ref="J9:J11"/>
    <mergeCell ref="L9:L11"/>
    <mergeCell ref="C10:D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</mergeCells>
  <printOptions headings="false" gridLines="false" gridLinesSet="true" horizontalCentered="true" verticalCentered="false"/>
  <pageMargins left="0.39375" right="0.39375" top="1.77152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8"/>
  <sheetViews>
    <sheetView windowProtection="false" showFormulas="false" showGridLines="tru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E1" activeCellId="0" sqref="E1"/>
    </sheetView>
  </sheetViews>
  <sheetFormatPr defaultRowHeight="12.75"/>
  <cols>
    <col collapsed="false" hidden="false" max="1" min="1" style="0" width="4.875"/>
    <col collapsed="false" hidden="false" max="2" min="2" style="0" width="1.875"/>
    <col collapsed="false" hidden="false" max="3" min="3" style="0" width="6.875"/>
    <col collapsed="false" hidden="false" max="4" min="4" style="0" width="13"/>
    <col collapsed="false" hidden="false" max="5" min="5" style="0" width="19.8125"/>
    <col collapsed="false" hidden="false" max="6" min="6" style="0" width="22.6071428571429"/>
    <col collapsed="false" hidden="false" max="7" min="7" style="0" width="17.2589285714286"/>
    <col collapsed="false" hidden="false" max="8" min="8" style="0" width="11.625"/>
    <col collapsed="false" hidden="false" max="9" min="9" style="0" width="11.3794642857143"/>
    <col collapsed="false" hidden="false" max="10" min="10" style="0" width="11.4955357142857"/>
    <col collapsed="false" hidden="false" max="11" min="11" style="0" width="11.75"/>
    <col collapsed="false" hidden="false" max="12" min="12" style="0" width="11.4955357142857"/>
    <col collapsed="false" hidden="false" max="13" min="13" style="0" width="10.5892857142857"/>
    <col collapsed="false" hidden="false" max="14" min="14" style="0" width="19.5669642857143"/>
    <col collapsed="false" hidden="false" max="1025" min="15" style="0" width="10.5892857142857"/>
  </cols>
  <sheetData>
    <row r="1" customFormat="false" ht="12.75" hidden="false" customHeight="false" outlineLevel="0" collapsed="false">
      <c r="A1" s="0" t="s">
        <v>13</v>
      </c>
      <c r="B1" s="0" t="s">
        <v>53</v>
      </c>
      <c r="C1" s="0" t="s">
        <v>43</v>
      </c>
      <c r="D1" s="0" t="s">
        <v>83</v>
      </c>
      <c r="E1" s="0" t="s">
        <v>84</v>
      </c>
      <c r="F1" s="0" t="s">
        <v>85</v>
      </c>
      <c r="G1" s="0" t="s">
        <v>86</v>
      </c>
      <c r="H1" s="0" t="s">
        <v>87</v>
      </c>
      <c r="I1" s="0" t="s">
        <v>88</v>
      </c>
      <c r="J1" s="0" t="s">
        <v>59</v>
      </c>
      <c r="K1" s="0" t="s">
        <v>89</v>
      </c>
      <c r="L1" s="0" t="s">
        <v>61</v>
      </c>
      <c r="M1" s="0" t="s">
        <v>90</v>
      </c>
      <c r="N1" s="0" t="s">
        <v>91</v>
      </c>
      <c r="O1" s="0" t="s">
        <v>92</v>
      </c>
    </row>
    <row r="2" customFormat="false" ht="12.75" hidden="false" customHeight="false" outlineLevel="0" collapsed="false">
      <c r="A2" s="91" t="n">
        <f aca="false">+'anexo 2 '!$B$7</f>
        <v>2015</v>
      </c>
      <c r="B2" s="0" t="e">
        <f aca="false">+'anexo 2 '!$G$7+'anexo 2 '!$E$7+'anexo 2 '!$F$7+'anexo 2 '!$H$7</f>
        <v>#VALUE!</v>
      </c>
      <c r="C2" s="91" t="str">
        <f aca="false">+'anexo 2 '!$M$5</f>
        <v>010102</v>
      </c>
      <c r="D2" s="54" t="str">
        <f aca="false">+'anexo 2 '!A12</f>
        <v>41100 Personal</v>
      </c>
      <c r="E2" s="55" t="n">
        <f aca="false">+'anexo 2 '!B12</f>
        <v>194000000</v>
      </c>
      <c r="F2" s="55" t="n">
        <f aca="false">+'anexo 2 '!C12</f>
        <v>0</v>
      </c>
      <c r="G2" s="55" t="n">
        <f aca="false">+'anexo 2 '!D12</f>
        <v>0</v>
      </c>
      <c r="H2" s="55" t="n">
        <f aca="false">+'anexo 2 '!E12</f>
        <v>194000000</v>
      </c>
      <c r="I2" s="55" t="n">
        <f aca="false">+'anexo 2 '!I12</f>
        <v>49884965.38</v>
      </c>
      <c r="J2" s="55" t="n">
        <f aca="false">+'anexo 2 '!J12</f>
        <v>49884965.38</v>
      </c>
      <c r="K2" s="55" t="n">
        <f aca="false">+'anexo 2 '!K12</f>
        <v>49884965.38</v>
      </c>
      <c r="L2" s="55" t="n">
        <f aca="false">+'anexo 2 '!L12</f>
        <v>29226693.1</v>
      </c>
      <c r="M2" s="55" t="n">
        <f aca="false">+'anexo 2 '!M12</f>
        <v>0</v>
      </c>
      <c r="N2" s="55" t="n">
        <f aca="false">+'anexo 2 '!N12</f>
        <v>144115034.62</v>
      </c>
      <c r="O2" s="55" t="n">
        <f aca="false">+'anexo 2 '!O12</f>
        <v>20658272.28</v>
      </c>
    </row>
    <row r="3" customFormat="false" ht="12.75" hidden="false" customHeight="false" outlineLevel="0" collapsed="false">
      <c r="A3" s="91" t="n">
        <f aca="false">+'anexo 2 '!$B$7</f>
        <v>2015</v>
      </c>
      <c r="B3" s="0" t="inlineStr">
        <f aca="false">+'anexo 2 '!$G$7+'anexo 2 '!$E$7+'anexo 2 '!$F$7+'anexo 2 '!$H$7</f>
        <is>
          <t/>
        </is>
      </c>
      <c r="C3" s="91" t="str">
        <f aca="false">+'anexo 2 '!$M$5</f>
        <v>010102</v>
      </c>
      <c r="D3" s="54" t="str">
        <f aca="false">+'anexo 2 '!A13</f>
        <v>41200 Bienes</v>
      </c>
      <c r="E3" s="55" t="n">
        <f aca="false">+'anexo 2 '!B13</f>
        <v>2660000</v>
      </c>
      <c r="F3" s="55" t="n">
        <f aca="false">+'anexo 2 '!C13</f>
        <v>0</v>
      </c>
      <c r="G3" s="55" t="n">
        <f aca="false">+'anexo 2 '!D13</f>
        <v>0</v>
      </c>
      <c r="H3" s="55" t="n">
        <f aca="false">+'anexo 2 '!E13</f>
        <v>2660000</v>
      </c>
      <c r="I3" s="55" t="n">
        <f aca="false">+'anexo 2 '!I13</f>
        <v>264370.76</v>
      </c>
      <c r="J3" s="55" t="n">
        <f aca="false">+'anexo 2 '!J13</f>
        <v>264370.76</v>
      </c>
      <c r="K3" s="55" t="n">
        <f aca="false">+'anexo 2 '!K13</f>
        <v>264370.76</v>
      </c>
      <c r="L3" s="55" t="n">
        <f aca="false">+'anexo 2 '!L13</f>
        <v>264370.76</v>
      </c>
      <c r="M3" s="55" t="n">
        <f aca="false">+'anexo 2 '!M13</f>
        <v>0</v>
      </c>
      <c r="N3" s="55" t="n">
        <f aca="false">+'anexo 2 '!N13</f>
        <v>2395629.24</v>
      </c>
      <c r="O3" s="55" t="n">
        <f aca="false">+'anexo 2 '!O13</f>
        <v>0</v>
      </c>
    </row>
    <row r="4" customFormat="false" ht="12.75" hidden="false" customHeight="false" outlineLevel="0" collapsed="false">
      <c r="A4" s="91" t="n">
        <f aca="false">+'anexo 2 '!$B$7</f>
        <v>2015</v>
      </c>
      <c r="B4" s="0" t="inlineStr">
        <f aca="false">+'anexo 2 '!$G$7+'anexo 2 '!$E$7+'anexo 2 '!$F$7+'anexo 2 '!$H$7</f>
        <is>
          <t/>
        </is>
      </c>
      <c r="C4" s="91" t="str">
        <f aca="false">+'anexo 2 '!$M$5</f>
        <v>010102</v>
      </c>
      <c r="D4" s="54" t="str">
        <f aca="false">+'anexo 2 '!A14</f>
        <v>41300 Servicios</v>
      </c>
      <c r="E4" s="55" t="n">
        <f aca="false">+'anexo 2 '!B14</f>
        <v>34250899.76</v>
      </c>
      <c r="F4" s="55" t="n">
        <f aca="false">+'anexo 2 '!C14</f>
        <v>0</v>
      </c>
      <c r="G4" s="55" t="n">
        <f aca="false">+'anexo 2 '!D14</f>
        <v>0</v>
      </c>
      <c r="H4" s="55" t="n">
        <f aca="false">+'anexo 2 '!E14</f>
        <v>34250899.76</v>
      </c>
      <c r="I4" s="55" t="n">
        <f aca="false">+'anexo 2 '!I14</f>
        <v>7235378.31</v>
      </c>
      <c r="J4" s="55" t="n">
        <f aca="false">+'anexo 2 '!J14</f>
        <v>7187233.45</v>
      </c>
      <c r="K4" s="55" t="n">
        <f aca="false">+'anexo 2 '!K14</f>
        <v>7187233.45</v>
      </c>
      <c r="L4" s="55" t="n">
        <f aca="false">+'anexo 2 '!L14</f>
        <v>7179812.01</v>
      </c>
      <c r="M4" s="55" t="n">
        <f aca="false">+'anexo 2 '!M14</f>
        <v>0</v>
      </c>
      <c r="N4" s="55" t="n">
        <f aca="false">+'anexo 2 '!N14</f>
        <v>27015521.45</v>
      </c>
      <c r="O4" s="55" t="n">
        <f aca="false">+'anexo 2 '!O14</f>
        <v>7421.44000000041</v>
      </c>
    </row>
    <row r="5" customFormat="false" ht="12.75" hidden="false" customHeight="false" outlineLevel="0" collapsed="false">
      <c r="A5" s="91" t="n">
        <f aca="false">+'anexo 2 '!$B$7</f>
        <v>2015</v>
      </c>
      <c r="B5" s="0" t="inlineStr">
        <f aca="false">+'anexo 2 '!$G$7+'anexo 2 '!$E$7+'anexo 2 '!$F$7+'anexo 2 '!$H$7</f>
        <is>
          <t/>
        </is>
      </c>
      <c r="C5" s="91" t="str">
        <f aca="false">+'anexo 2 '!$M$5</f>
        <v>010102</v>
      </c>
      <c r="D5" s="54" t="str">
        <f aca="false">+'anexo 2 '!A15</f>
        <v>51100 Bs.Capital</v>
      </c>
      <c r="E5" s="55" t="n">
        <f aca="false">+'anexo 2 '!B15</f>
        <v>1140000</v>
      </c>
      <c r="F5" s="55" t="n">
        <f aca="false">+'anexo 2 '!C15</f>
        <v>0</v>
      </c>
      <c r="G5" s="55" t="n">
        <f aca="false">+'anexo 2 '!D15</f>
        <v>0</v>
      </c>
      <c r="H5" s="55" t="n">
        <f aca="false">+'anexo 2 '!E15</f>
        <v>1140000</v>
      </c>
      <c r="I5" s="55" t="n">
        <f aca="false">+'anexo 2 '!I15</f>
        <v>21870</v>
      </c>
      <c r="J5" s="55" t="n">
        <f aca="false">+'anexo 2 '!J15</f>
        <v>21870</v>
      </c>
      <c r="K5" s="55" t="n">
        <f aca="false">+'anexo 2 '!K15</f>
        <v>21870</v>
      </c>
      <c r="L5" s="55" t="n">
        <f aca="false">+'anexo 2 '!L15</f>
        <v>21870</v>
      </c>
      <c r="M5" s="55" t="n">
        <f aca="false">+'anexo 2 '!M15</f>
        <v>0</v>
      </c>
      <c r="N5" s="55" t="n">
        <f aca="false">+'anexo 2 '!N15</f>
        <v>1118130</v>
      </c>
      <c r="O5" s="55" t="n">
        <f aca="false">+'anexo 2 '!O15</f>
        <v>0</v>
      </c>
    </row>
    <row r="6" customFormat="false" ht="12.75" hidden="false" customHeight="false" outlineLevel="0" collapsed="false">
      <c r="A6" s="91" t="n">
        <f aca="false">+'anexo 2 '!$B$7</f>
        <v>2015</v>
      </c>
      <c r="B6" s="0" t="inlineStr">
        <f aca="false">+'anexo 2 '!$G$7+'anexo 2 '!$E$7+'anexo 2 '!$F$7+'anexo 2 '!$H$7</f>
        <is>
          <t/>
        </is>
      </c>
      <c r="C6" s="91" t="str">
        <f aca="false">+'anexo 2 '!$M$5</f>
        <v>010102</v>
      </c>
      <c r="D6" s="54" t="str">
        <f aca="false">+'anexo 2 '!A17</f>
        <v>43100 Transferencias</v>
      </c>
      <c r="E6" s="55" t="n">
        <f aca="false">+'anexo 2 '!B17</f>
        <v>22500</v>
      </c>
      <c r="F6" s="55" t="n">
        <f aca="false">+'anexo 2 '!C17</f>
        <v>0</v>
      </c>
      <c r="G6" s="55" t="n">
        <f aca="false">+'anexo 2 '!D17</f>
        <v>0</v>
      </c>
      <c r="H6" s="55" t="n">
        <f aca="false">+'anexo 2 '!E17</f>
        <v>22500</v>
      </c>
      <c r="I6" s="55" t="n">
        <f aca="false">+'anexo 2 '!I17</f>
        <v>0</v>
      </c>
      <c r="J6" s="55" t="n">
        <f aca="false">+'anexo 2 '!J17</f>
        <v>0</v>
      </c>
      <c r="K6" s="55" t="n">
        <f aca="false">+'anexo 2 '!K17</f>
        <v>0</v>
      </c>
      <c r="L6" s="55" t="n">
        <f aca="false">+'anexo 2 '!L17</f>
        <v>0</v>
      </c>
      <c r="M6" s="55" t="n">
        <f aca="false">+'anexo 2 '!M17</f>
        <v>0</v>
      </c>
      <c r="N6" s="55" t="n">
        <f aca="false">+'anexo 2 '!N17</f>
        <v>22500</v>
      </c>
      <c r="O6" s="55" t="n">
        <f aca="false">+'anexo 2 '!O17</f>
        <v>0</v>
      </c>
    </row>
    <row r="7" customFormat="false" ht="12.75" hidden="false" customHeight="false" outlineLevel="0" collapsed="false">
      <c r="A7" s="91" t="n">
        <f aca="false">+'anexo 2 '!$B$7</f>
        <v>2015</v>
      </c>
      <c r="B7" s="0" t="inlineStr">
        <f aca="false">+'anexo 2 '!$G$7+'anexo 2 '!$E$7+'anexo 2 '!$F$7+'anexo 2 '!$H$7</f>
        <is>
          <t/>
        </is>
      </c>
      <c r="C7" s="91" t="str">
        <f aca="false">+'anexo 2 '!$M$5</f>
        <v>010102</v>
      </c>
      <c r="D7" s="54" t="str">
        <f aca="false">+'anexo 2 '!A18</f>
        <v>74100 Deuda Ej. Anter.</v>
      </c>
      <c r="E7" s="55" t="n">
        <f aca="false">+'anexo 2 '!B18</f>
        <v>565998.78</v>
      </c>
      <c r="F7" s="55" t="n">
        <f aca="false">+'anexo 2 '!C18</f>
        <v>0</v>
      </c>
      <c r="G7" s="55" t="n">
        <f aca="false">+'anexo 2 '!D18</f>
        <v>0</v>
      </c>
      <c r="H7" s="55" t="n">
        <f aca="false">+'anexo 2 '!E18</f>
        <v>565998.78</v>
      </c>
      <c r="I7" s="55" t="n">
        <f aca="false">+'anexo 2 '!I18</f>
        <v>614413.59</v>
      </c>
      <c r="J7" s="55" t="n">
        <f aca="false">+'anexo 2 '!J18</f>
        <v>614413.59</v>
      </c>
      <c r="K7" s="55" t="n">
        <f aca="false">+'anexo 2 '!K18</f>
        <v>614413.59</v>
      </c>
      <c r="L7" s="55" t="n">
        <f aca="false">+'anexo 2 '!L18</f>
        <v>614413.59</v>
      </c>
      <c r="M7" s="55" t="n">
        <f aca="false">+'anexo 2 '!M18</f>
        <v>0</v>
      </c>
      <c r="N7" s="55" t="n">
        <f aca="false">+'anexo 2 '!N18</f>
        <v>-48414.8099999999</v>
      </c>
      <c r="O7" s="55" t="n">
        <f aca="false">+'anexo 2 '!O18</f>
        <v>0</v>
      </c>
    </row>
    <row r="8" customFormat="false" ht="12.75" hidden="false" customHeight="false" outlineLevel="0" collapsed="false">
      <c r="D8" s="54" t="str">
        <f aca="false">+'anexo 2 '!A20</f>
        <v>TOTALES</v>
      </c>
      <c r="E8" s="55" t="n">
        <f aca="false">+'anexo 2 '!B20</f>
        <v>232639398.54</v>
      </c>
      <c r="F8" s="55" t="n">
        <f aca="false">+'anexo 2 '!C20</f>
        <v>0</v>
      </c>
      <c r="G8" s="55" t="n">
        <f aca="false">+'anexo 2 '!D20</f>
        <v>0</v>
      </c>
      <c r="H8" s="55" t="n">
        <f aca="false">+'anexo 2 '!E20</f>
        <v>232639398.54</v>
      </c>
      <c r="I8" s="55" t="n">
        <f aca="false">+'anexo 2 '!I20</f>
        <v>58020998.04</v>
      </c>
      <c r="J8" s="55" t="n">
        <f aca="false">+'anexo 2 '!J20</f>
        <v>57972853.18</v>
      </c>
      <c r="K8" s="55" t="n">
        <f aca="false">+'anexo 2 '!K20</f>
        <v>57972853.18</v>
      </c>
      <c r="L8" s="55" t="n">
        <f aca="false">+'anexo 2 '!L20</f>
        <v>37307159.46</v>
      </c>
      <c r="M8" s="55" t="n">
        <f aca="false">+'anexo 2 '!M20</f>
        <v>0</v>
      </c>
      <c r="N8" s="55" t="n">
        <f aca="false">+'anexo 2 '!N20</f>
        <v>174618400.5</v>
      </c>
      <c r="O8" s="55" t="n">
        <f aca="false">+'anexo 2 '!O20</f>
        <v>20665693.72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2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I19" activeCellId="0" sqref="I19"/>
    </sheetView>
  </sheetViews>
  <sheetFormatPr defaultRowHeight="12.75"/>
  <cols>
    <col collapsed="false" hidden="false" max="1" min="1" style="0" width="7.49553571428571"/>
    <col collapsed="false" hidden="false" max="2" min="2" style="0" width="16.625"/>
    <col collapsed="false" hidden="false" max="3" min="3" style="92" width="12.4955357142857"/>
    <col collapsed="false" hidden="false" max="4" min="4" style="92" width="12"/>
    <col collapsed="false" hidden="false" max="5" min="5" style="92" width="3.125"/>
    <col collapsed="false" hidden="false" max="6" min="6" style="92" width="3"/>
    <col collapsed="false" hidden="false" max="7" min="7" style="92" width="3.125"/>
    <col collapsed="false" hidden="false" max="8" min="8" style="92" width="3.25"/>
    <col collapsed="false" hidden="false" max="9" min="9" style="92" width="14.3794642857143"/>
    <col collapsed="false" hidden="false" max="10" min="10" style="92" width="12.875"/>
    <col collapsed="false" hidden="false" max="11" min="11" style="92" width="12.4955357142857"/>
    <col collapsed="false" hidden="false" max="1025" min="12" style="0" width="10.5892857142857"/>
  </cols>
  <sheetData>
    <row r="1" customFormat="false" ht="15" hidden="false" customHeight="false" outlineLevel="0" collapsed="false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  <c r="N1" s="94"/>
      <c r="O1" s="94"/>
    </row>
    <row r="2" customFormat="false" ht="12.75" hidden="false" customHeight="false" outlineLevel="0" collapsed="false">
      <c r="C2" s="0"/>
      <c r="D2" s="0"/>
      <c r="E2" s="0"/>
      <c r="F2" s="0"/>
      <c r="G2" s="0"/>
      <c r="H2" s="0"/>
      <c r="I2" s="0"/>
      <c r="J2" s="0"/>
      <c r="K2" s="0"/>
    </row>
    <row r="3" customFormat="false" ht="12.75" hidden="false" customHeight="false" outlineLevel="0" collapsed="false">
      <c r="A3" s="95" t="s">
        <v>93</v>
      </c>
      <c r="C3" s="0"/>
      <c r="D3" s="0"/>
      <c r="E3" s="0"/>
      <c r="F3" s="0"/>
      <c r="G3" s="0"/>
      <c r="H3" s="0"/>
      <c r="I3" s="0"/>
      <c r="J3" s="0"/>
      <c r="K3" s="0"/>
    </row>
    <row r="5" customFormat="false" ht="12.75" hidden="false" customHeight="false" outlineLevel="0" collapsed="false">
      <c r="A5" s="0" t="s">
        <v>94</v>
      </c>
      <c r="C5" s="0"/>
      <c r="D5" s="0"/>
      <c r="E5" s="0"/>
      <c r="F5" s="0"/>
      <c r="G5" s="0"/>
      <c r="H5" s="0"/>
      <c r="I5" s="0"/>
      <c r="J5" s="0"/>
      <c r="K5" s="92" t="s">
        <v>51</v>
      </c>
      <c r="L5" s="96" t="s">
        <v>4</v>
      </c>
    </row>
    <row r="7" customFormat="false" ht="12.75" hidden="false" customHeight="false" outlineLevel="0" collapsed="false">
      <c r="A7" s="0" t="s">
        <v>52</v>
      </c>
      <c r="B7" s="97" t="n">
        <v>2015</v>
      </c>
      <c r="C7" s="0"/>
      <c r="D7" s="92" t="s">
        <v>53</v>
      </c>
      <c r="E7" s="98" t="s">
        <v>34</v>
      </c>
      <c r="F7" s="98"/>
      <c r="G7" s="98"/>
      <c r="H7" s="98"/>
      <c r="I7" s="0"/>
      <c r="J7" s="0"/>
      <c r="K7" s="0"/>
    </row>
    <row r="8" customFormat="false" ht="13.5" hidden="false" customHeight="false" outlineLevel="0" collapsed="false">
      <c r="C8" s="0"/>
      <c r="D8" s="0"/>
      <c r="E8" s="0"/>
      <c r="F8" s="0"/>
      <c r="G8" s="0"/>
      <c r="H8" s="0"/>
      <c r="I8" s="0"/>
      <c r="J8" s="0"/>
      <c r="K8" s="0"/>
    </row>
    <row r="9" s="99" customFormat="true" ht="10.5" hidden="false" customHeight="false" outlineLevel="0" collapsed="false">
      <c r="A9" s="99" t="s">
        <v>95</v>
      </c>
      <c r="B9" s="100" t="s">
        <v>54</v>
      </c>
      <c r="C9" s="101" t="s">
        <v>58</v>
      </c>
      <c r="D9" s="101" t="s">
        <v>59</v>
      </c>
      <c r="E9" s="101" t="s">
        <v>96</v>
      </c>
      <c r="F9" s="101"/>
      <c r="G9" s="101"/>
      <c r="H9" s="101"/>
      <c r="I9" s="101" t="s">
        <v>97</v>
      </c>
      <c r="J9" s="101" t="s">
        <v>98</v>
      </c>
      <c r="K9" s="102" t="s">
        <v>99</v>
      </c>
    </row>
    <row r="10" s="103" customFormat="true" ht="10.5" hidden="false" customHeight="false" outlineLevel="0" collapsed="false">
      <c r="B10" s="100"/>
      <c r="C10" s="104" t="s">
        <v>100</v>
      </c>
      <c r="D10" s="105" t="s">
        <v>101</v>
      </c>
      <c r="E10" s="104" t="s">
        <v>102</v>
      </c>
      <c r="F10" s="104"/>
      <c r="G10" s="104"/>
      <c r="H10" s="104"/>
      <c r="I10" s="104" t="s">
        <v>103</v>
      </c>
      <c r="J10" s="104" t="s">
        <v>104</v>
      </c>
      <c r="K10" s="106" t="s">
        <v>105</v>
      </c>
    </row>
    <row r="11" customFormat="false" ht="11.25" hidden="false" customHeight="false" outlineLevel="0" collapsed="false">
      <c r="A11" s="103"/>
      <c r="B11" s="100"/>
      <c r="C11" s="107" t="s">
        <v>101</v>
      </c>
      <c r="D11" s="108"/>
      <c r="E11" s="107" t="s">
        <v>106</v>
      </c>
      <c r="F11" s="107"/>
      <c r="G11" s="107"/>
      <c r="H11" s="107"/>
      <c r="I11" s="107" t="s">
        <v>106</v>
      </c>
      <c r="J11" s="107" t="s">
        <v>101</v>
      </c>
      <c r="K11" s="109" t="s">
        <v>101</v>
      </c>
    </row>
    <row r="12" customFormat="false" ht="12.75" hidden="false" customHeight="false" outlineLevel="0" collapsed="false">
      <c r="B12" s="110"/>
      <c r="C12" s="111"/>
      <c r="D12" s="112"/>
      <c r="E12" s="113"/>
      <c r="F12" s="113"/>
      <c r="G12" s="113"/>
      <c r="H12" s="113"/>
      <c r="I12" s="112"/>
      <c r="J12" s="111"/>
      <c r="K12" s="114"/>
    </row>
    <row r="13" customFormat="false" ht="12.75" hidden="false" customHeight="false" outlineLevel="0" collapsed="false">
      <c r="B13" s="115" t="s">
        <v>75</v>
      </c>
      <c r="C13" s="116" t="n">
        <v>49884965.38</v>
      </c>
      <c r="D13" s="116" t="n">
        <v>49884965.38</v>
      </c>
      <c r="E13" s="117" t="n">
        <v>49884965.38</v>
      </c>
      <c r="F13" s="117"/>
      <c r="G13" s="117"/>
      <c r="H13" s="117"/>
      <c r="I13" s="118" t="n">
        <v>29226693.1</v>
      </c>
      <c r="J13" s="119" t="n">
        <f aca="false">+D13-E13</f>
        <v>0</v>
      </c>
      <c r="K13" s="120" t="n">
        <f aca="false">+E13-I13</f>
        <v>20658272.28</v>
      </c>
    </row>
    <row r="14" customFormat="false" ht="12.75" hidden="false" customHeight="false" outlineLevel="0" collapsed="false">
      <c r="B14" s="115" t="s">
        <v>76</v>
      </c>
      <c r="C14" s="116" t="n">
        <v>264370.76</v>
      </c>
      <c r="D14" s="116" t="n">
        <v>264370.76</v>
      </c>
      <c r="E14" s="117" t="n">
        <v>264370.76</v>
      </c>
      <c r="F14" s="117"/>
      <c r="G14" s="117"/>
      <c r="H14" s="117"/>
      <c r="I14" s="118" t="n">
        <v>264370.76</v>
      </c>
      <c r="J14" s="119" t="n">
        <f aca="false">+D14-E14</f>
        <v>0</v>
      </c>
      <c r="K14" s="120" t="n">
        <f aca="false">+E14-I14</f>
        <v>0</v>
      </c>
    </row>
    <row r="15" customFormat="false" ht="12.75" hidden="false" customHeight="false" outlineLevel="0" collapsed="false">
      <c r="B15" s="115" t="s">
        <v>77</v>
      </c>
      <c r="C15" s="116" t="n">
        <v>7235378.31</v>
      </c>
      <c r="D15" s="116" t="n">
        <v>7187233.45</v>
      </c>
      <c r="E15" s="117" t="n">
        <v>7187233.45</v>
      </c>
      <c r="F15" s="117"/>
      <c r="G15" s="117"/>
      <c r="H15" s="117"/>
      <c r="I15" s="118" t="n">
        <v>7179812.01</v>
      </c>
      <c r="J15" s="119" t="n">
        <f aca="false">+D15-E15</f>
        <v>0</v>
      </c>
      <c r="K15" s="120" t="n">
        <f aca="false">+E15-I15</f>
        <v>7421.44000000041</v>
      </c>
    </row>
    <row r="16" customFormat="false" ht="12.75" hidden="false" customHeight="false" outlineLevel="0" collapsed="false">
      <c r="B16" s="115" t="s">
        <v>78</v>
      </c>
      <c r="C16" s="116" t="n">
        <v>21870</v>
      </c>
      <c r="D16" s="116" t="n">
        <v>21870</v>
      </c>
      <c r="E16" s="117" t="n">
        <v>21870</v>
      </c>
      <c r="F16" s="117"/>
      <c r="G16" s="117"/>
      <c r="H16" s="117"/>
      <c r="I16" s="118" t="n">
        <v>21870</v>
      </c>
      <c r="J16" s="119" t="n">
        <f aca="false">+D16-E16</f>
        <v>0</v>
      </c>
      <c r="K16" s="120" t="n">
        <f aca="false">+E16-I16</f>
        <v>0</v>
      </c>
    </row>
    <row r="17" customFormat="false" ht="12.75" hidden="false" customHeight="false" outlineLevel="0" collapsed="false">
      <c r="B17" s="115" t="s">
        <v>107</v>
      </c>
      <c r="C17" s="119" t="n">
        <v>0</v>
      </c>
      <c r="D17" s="119" t="n">
        <v>0</v>
      </c>
      <c r="E17" s="117" t="n">
        <v>0</v>
      </c>
      <c r="F17" s="117"/>
      <c r="G17" s="117"/>
      <c r="H17" s="117"/>
      <c r="I17" s="118" t="n">
        <v>0</v>
      </c>
      <c r="J17" s="119" t="n">
        <f aca="false">+D17-E17</f>
        <v>0</v>
      </c>
      <c r="K17" s="120" t="n">
        <f aca="false">+E17-I17</f>
        <v>0</v>
      </c>
    </row>
    <row r="18" customFormat="false" ht="12.75" hidden="false" customHeight="false" outlineLevel="0" collapsed="false">
      <c r="B18" s="115" t="s">
        <v>108</v>
      </c>
      <c r="C18" s="119" t="n">
        <v>614413.59</v>
      </c>
      <c r="D18" s="119" t="n">
        <v>614413.59</v>
      </c>
      <c r="E18" s="117" t="n">
        <v>614413.59</v>
      </c>
      <c r="F18" s="117"/>
      <c r="G18" s="117"/>
      <c r="H18" s="117"/>
      <c r="I18" s="119" t="n">
        <v>614413.59</v>
      </c>
      <c r="J18" s="119" t="n">
        <f aca="false">D18-E18</f>
        <v>0</v>
      </c>
      <c r="K18" s="120" t="n">
        <f aca="false">+E18-I18</f>
        <v>0</v>
      </c>
    </row>
    <row r="19" customFormat="false" ht="13.5" hidden="false" customHeight="false" outlineLevel="0" collapsed="false">
      <c r="B19" s="121"/>
      <c r="C19" s="119"/>
      <c r="D19" s="119"/>
      <c r="E19" s="122"/>
      <c r="F19" s="123"/>
      <c r="G19" s="123"/>
      <c r="H19" s="124"/>
      <c r="I19" s="0"/>
      <c r="J19" s="119"/>
      <c r="K19" s="120"/>
    </row>
    <row r="20" customFormat="false" ht="12.75" hidden="false" customHeight="false" outlineLevel="0" collapsed="false">
      <c r="B20" s="125" t="s">
        <v>82</v>
      </c>
      <c r="C20" s="126" t="n">
        <f aca="false">SUM(C13:C19)</f>
        <v>58020998.04</v>
      </c>
      <c r="D20" s="127" t="n">
        <f aca="false">SUM(D13:D18)</f>
        <v>57972853.18</v>
      </c>
      <c r="E20" s="113" t="n">
        <f aca="false">SUM(E13:E19)</f>
        <v>57972853.18</v>
      </c>
      <c r="F20" s="113"/>
      <c r="G20" s="113"/>
      <c r="H20" s="113"/>
      <c r="I20" s="127" t="n">
        <f aca="false">SUM(I13:I18)</f>
        <v>37307159.46</v>
      </c>
      <c r="J20" s="126" t="n">
        <f aca="false">SUM(J13:J19)</f>
        <v>0</v>
      </c>
      <c r="K20" s="128" t="n">
        <f aca="false">SUM(K13:K19)</f>
        <v>20665693.72</v>
      </c>
    </row>
    <row r="21" customFormat="false" ht="13.5" hidden="false" customHeight="false" outlineLevel="0" collapsed="false">
      <c r="B21" s="129"/>
      <c r="C21" s="130"/>
      <c r="D21" s="131"/>
      <c r="E21" s="132"/>
      <c r="F21" s="133"/>
      <c r="G21" s="133"/>
      <c r="H21" s="134"/>
      <c r="I21" s="131"/>
      <c r="J21" s="130"/>
      <c r="K21" s="135"/>
    </row>
    <row r="22" customFormat="false" ht="12.75" hidden="false" customHeight="false" outlineLevel="0" collapsed="false">
      <c r="C22" s="136" t="n">
        <f aca="false">+'anexo 2 '!I20-2234851.18-'Anexo 2 Bis'!C20</f>
        <v>-2234851.18</v>
      </c>
      <c r="D22" s="136" t="n">
        <f aca="false">+'anexo 2 '!J20-1928773.4-'Anexo 2 Bis'!D20</f>
        <v>-1928773.4</v>
      </c>
      <c r="E22" s="137" t="n">
        <f aca="false">+'anexo 2 '!K20-'Anexo 2 Bis'!E20:H20-1928773.4</f>
        <v>-1928773.4</v>
      </c>
      <c r="F22" s="137"/>
      <c r="G22" s="137"/>
      <c r="H22" s="137"/>
      <c r="I22" s="136" t="n">
        <f aca="false">+'anexo 2 '!L20-1872802.41-'Anexo 2 Bis'!I20</f>
        <v>-1872802.41</v>
      </c>
      <c r="J22" s="136"/>
      <c r="K22" s="136" t="n">
        <f aca="false">+'anexo 2 '!O20-55970.99-'Anexo 2 Bis'!K20</f>
        <v>-55970.9899999984</v>
      </c>
    </row>
    <row r="24" customFormat="false" ht="21" hidden="false" customHeight="true" outlineLevel="0" collapsed="false"/>
    <row r="25" customFormat="false" ht="9" hidden="false" customHeight="true" outlineLevel="0" collapsed="false"/>
    <row r="26" customFormat="false" ht="9.75" hidden="false" customHeight="true" outlineLevel="0" collapsed="false"/>
  </sheetData>
  <mergeCells count="14">
    <mergeCell ref="A1:L1"/>
    <mergeCell ref="B9:B11"/>
    <mergeCell ref="E9:H9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20:H20"/>
    <mergeCell ref="E22:H22"/>
  </mergeCells>
  <printOptions headings="false" gridLines="false" gridLinesSet="true" horizontalCentered="true" verticalCentered="false"/>
  <pageMargins left="1.37777777777778" right="0.75" top="1.77152777777778" bottom="1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8"/>
  <sheetViews>
    <sheetView windowProtection="false"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H8" activeCellId="0" sqref="H8"/>
    </sheetView>
  </sheetViews>
  <sheetFormatPr defaultRowHeight="12.75"/>
  <cols>
    <col collapsed="false" hidden="false" max="1" min="1" style="0" width="4.875"/>
    <col collapsed="false" hidden="false" max="2" min="2" style="0" width="1.875"/>
    <col collapsed="false" hidden="false" max="3" min="3" style="0" width="6.875"/>
    <col collapsed="false" hidden="false" max="4" min="4" style="0" width="30.0267857142857"/>
    <col collapsed="false" hidden="false" max="5" min="5" style="0" width="18.2276785714286"/>
    <col collapsed="false" hidden="false" max="6" min="6" style="0" width="17.8660714285714"/>
    <col collapsed="false" hidden="false" max="7" min="7" style="0" width="11.3794642857143"/>
    <col collapsed="false" hidden="false" max="8" min="8" style="0" width="25.0401785714286"/>
    <col collapsed="false" hidden="false" max="9" min="9" style="0" width="10.5892857142857"/>
    <col collapsed="false" hidden="false" max="10" min="10" style="0" width="12.625"/>
    <col collapsed="false" hidden="false" max="1025" min="11" style="0" width="10.5892857142857"/>
  </cols>
  <sheetData>
    <row r="1" customFormat="false" ht="12.75" hidden="false" customHeight="false" outlineLevel="0" collapsed="false">
      <c r="A1" s="0" t="s">
        <v>13</v>
      </c>
      <c r="B1" s="0" t="s">
        <v>53</v>
      </c>
      <c r="C1" s="0" t="s">
        <v>43</v>
      </c>
      <c r="D1" s="0" t="s">
        <v>83</v>
      </c>
      <c r="E1" s="0" t="s">
        <v>109</v>
      </c>
      <c r="F1" s="0" t="s">
        <v>59</v>
      </c>
      <c r="G1" s="0" t="s">
        <v>89</v>
      </c>
      <c r="H1" s="0" t="s">
        <v>61</v>
      </c>
      <c r="I1" s="0" t="s">
        <v>110</v>
      </c>
      <c r="J1" s="0" t="s">
        <v>111</v>
      </c>
    </row>
    <row r="2" customFormat="false" ht="12.75" hidden="false" customHeight="false" outlineLevel="0" collapsed="false">
      <c r="A2" s="91" t="n">
        <f aca="false">+'Anexo 2 Bis'!$B$7</f>
        <v>2015</v>
      </c>
      <c r="B2" s="0" t="e">
        <f aca="false">+'Anexo 2 Bis'!$G$7+'Anexo 2 Bis'!$E$7+'Anexo 2 Bis'!$F$7+'Anexo 2 Bis'!$H$7</f>
        <v>#VALUE!</v>
      </c>
      <c r="C2" s="91" t="str">
        <f aca="false">+'Anexo 2 Bis'!$L$5</f>
        <v>010102</v>
      </c>
      <c r="D2" s="55" t="str">
        <f aca="false">+'Anexo 2 Bis'!B13</f>
        <v>41100 Personal</v>
      </c>
      <c r="E2" s="55" t="n">
        <f aca="false">+'Anexo 2 Bis'!C13</f>
        <v>49884965.38</v>
      </c>
      <c r="F2" s="55" t="n">
        <f aca="false">+'Anexo 2 Bis'!D13</f>
        <v>49884965.38</v>
      </c>
      <c r="G2" s="55" t="n">
        <f aca="false">+'Anexo 2 Bis'!E13</f>
        <v>49884965.38</v>
      </c>
      <c r="H2" s="55" t="n">
        <f aca="false">+'Anexo 2 Bis'!I13</f>
        <v>29226693.1</v>
      </c>
      <c r="I2" s="55" t="n">
        <f aca="false">+'Anexo 2 Bis'!J13</f>
        <v>0</v>
      </c>
      <c r="J2" s="55" t="n">
        <f aca="false">+'Anexo 2 Bis'!K13</f>
        <v>20658272.28</v>
      </c>
    </row>
    <row r="3" customFormat="false" ht="12.75" hidden="false" customHeight="false" outlineLevel="0" collapsed="false">
      <c r="A3" s="91" t="n">
        <f aca="false">+'Anexo 2 Bis'!$B$7</f>
        <v>2015</v>
      </c>
      <c r="B3" s="0" t="inlineStr">
        <f aca="false">+'Anexo 2 Bis'!$G$7+'Anexo 2 Bis'!$E$7+'Anexo 2 Bis'!$F$7+'Anexo 2 Bis'!$H$7</f>
        <is>
          <t/>
        </is>
      </c>
      <c r="C3" s="91" t="str">
        <f aca="false">+'Anexo 2 Bis'!$L$5</f>
        <v>010102</v>
      </c>
      <c r="D3" s="55" t="str">
        <f aca="false">+'Anexo 2 Bis'!B14</f>
        <v>41200 Bienes</v>
      </c>
      <c r="E3" s="55" t="n">
        <f aca="false">+'Anexo 2 Bis'!C14</f>
        <v>264370.76</v>
      </c>
      <c r="F3" s="55" t="n">
        <f aca="false">+'Anexo 2 Bis'!D14</f>
        <v>264370.76</v>
      </c>
      <c r="G3" s="55" t="n">
        <f aca="false">+'Anexo 2 Bis'!E14</f>
        <v>264370.76</v>
      </c>
      <c r="H3" s="55" t="n">
        <f aca="false">+'Anexo 2 Bis'!I14</f>
        <v>264370.76</v>
      </c>
      <c r="I3" s="55" t="n">
        <f aca="false">+'Anexo 2 Bis'!J14</f>
        <v>0</v>
      </c>
      <c r="J3" s="55" t="n">
        <f aca="false">+'Anexo 2 Bis'!K14</f>
        <v>0</v>
      </c>
    </row>
    <row r="4" customFormat="false" ht="12.75" hidden="false" customHeight="false" outlineLevel="0" collapsed="false">
      <c r="A4" s="91" t="n">
        <f aca="false">+'Anexo 2 Bis'!$B$7</f>
        <v>2015</v>
      </c>
      <c r="B4" s="0" t="inlineStr">
        <f aca="false">+'Anexo 2 Bis'!$G$7+'Anexo 2 Bis'!$E$7+'Anexo 2 Bis'!$F$7+'Anexo 2 Bis'!$H$7</f>
        <is>
          <t/>
        </is>
      </c>
      <c r="C4" s="91" t="str">
        <f aca="false">+'Anexo 2 Bis'!$L$5</f>
        <v>010102</v>
      </c>
      <c r="D4" s="55" t="str">
        <f aca="false">+'Anexo 2 Bis'!B15</f>
        <v>41300 Servicios</v>
      </c>
      <c r="E4" s="55" t="n">
        <f aca="false">+'Anexo 2 Bis'!C15</f>
        <v>7235378.31</v>
      </c>
      <c r="F4" s="55" t="n">
        <f aca="false">+'Anexo 2 Bis'!D15</f>
        <v>7187233.45</v>
      </c>
      <c r="G4" s="55" t="n">
        <f aca="false">+'Anexo 2 Bis'!E15</f>
        <v>7187233.45</v>
      </c>
      <c r="H4" s="55" t="n">
        <f aca="false">+'Anexo 2 Bis'!I15</f>
        <v>7179812.01</v>
      </c>
      <c r="I4" s="55" t="n">
        <f aca="false">+'Anexo 2 Bis'!J15</f>
        <v>0</v>
      </c>
      <c r="J4" s="55" t="n">
        <f aca="false">+'Anexo 2 Bis'!K15</f>
        <v>7421.44000000041</v>
      </c>
    </row>
    <row r="5" customFormat="false" ht="12.75" hidden="false" customHeight="false" outlineLevel="0" collapsed="false">
      <c r="A5" s="91" t="n">
        <f aca="false">+'Anexo 2 Bis'!$B$7</f>
        <v>2015</v>
      </c>
      <c r="B5" s="0" t="inlineStr">
        <f aca="false">+'Anexo 2 Bis'!$G$7+'Anexo 2 Bis'!$E$7+'Anexo 2 Bis'!$F$7+'Anexo 2 Bis'!$H$7</f>
        <is>
          <t/>
        </is>
      </c>
      <c r="C5" s="91" t="str">
        <f aca="false">+'Anexo 2 Bis'!$L$5</f>
        <v>010102</v>
      </c>
      <c r="D5" s="55" t="str">
        <f aca="false">+'Anexo 2 Bis'!B16</f>
        <v>51100 Bs.Capital</v>
      </c>
      <c r="E5" s="55" t="n">
        <f aca="false">+'Anexo 2 Bis'!C16</f>
        <v>21870</v>
      </c>
      <c r="F5" s="55" t="n">
        <f aca="false">+'Anexo 2 Bis'!D16</f>
        <v>21870</v>
      </c>
      <c r="G5" s="55" t="n">
        <f aca="false">+'Anexo 2 Bis'!E16</f>
        <v>21870</v>
      </c>
      <c r="H5" s="55" t="n">
        <f aca="false">+'Anexo 2 Bis'!I16</f>
        <v>21870</v>
      </c>
      <c r="I5" s="55" t="n">
        <f aca="false">+'Anexo 2 Bis'!J16</f>
        <v>0</v>
      </c>
      <c r="J5" s="55" t="n">
        <f aca="false">+'Anexo 2 Bis'!K16</f>
        <v>0</v>
      </c>
    </row>
    <row r="6" customFormat="false" ht="12.75" hidden="false" customHeight="false" outlineLevel="0" collapsed="false">
      <c r="A6" s="91" t="n">
        <f aca="false">+'Anexo 2 Bis'!$B$7</f>
        <v>2015</v>
      </c>
      <c r="B6" s="0" t="inlineStr">
        <f aca="false">+'Anexo 2 Bis'!$G$7+'Anexo 2 Bis'!$E$7+'Anexo 2 Bis'!$F$7+'Anexo 2 Bis'!$H$7</f>
        <is>
          <t/>
        </is>
      </c>
      <c r="C6" s="91" t="str">
        <f aca="false">+'Anexo 2 Bis'!$L$5</f>
        <v>010102</v>
      </c>
      <c r="D6" s="55" t="str">
        <f aca="false">+'Anexo 2 Bis'!B17</f>
        <v>41300 Trasferencias</v>
      </c>
      <c r="E6" s="55" t="n">
        <f aca="false">+'Anexo 2 Bis'!C17</f>
        <v>0</v>
      </c>
      <c r="F6" s="55" t="n">
        <f aca="false">+'Anexo 2 Bis'!D17</f>
        <v>0</v>
      </c>
      <c r="G6" s="55" t="n">
        <f aca="false">+'Anexo 2 Bis'!E17</f>
        <v>0</v>
      </c>
      <c r="H6" s="55" t="n">
        <f aca="false">+'Anexo 2 Bis'!I17</f>
        <v>0</v>
      </c>
      <c r="I6" s="55" t="n">
        <f aca="false">+'Anexo 2 Bis'!J17</f>
        <v>0</v>
      </c>
      <c r="J6" s="55" t="n">
        <f aca="false">+'Anexo 2 Bis'!K17</f>
        <v>0</v>
      </c>
    </row>
    <row r="7" customFormat="false" ht="12.75" hidden="false" customHeight="false" outlineLevel="0" collapsed="false">
      <c r="A7" s="91" t="n">
        <f aca="false">+'Anexo 2 Bis'!$B$7</f>
        <v>2015</v>
      </c>
      <c r="B7" s="0" t="inlineStr">
        <f aca="false">+'Anexo 2 Bis'!$G$7+'Anexo 2 Bis'!$E$7+'Anexo 2 Bis'!$F$7+'Anexo 2 Bis'!$H$7</f>
        <is>
          <t/>
        </is>
      </c>
      <c r="C7" s="91" t="str">
        <f aca="false">+'Anexo 2 Bis'!$L$5</f>
        <v>010102</v>
      </c>
      <c r="D7" s="55" t="str">
        <f aca="false">+'Anexo 2 Bis'!B18</f>
        <v>74100 Deuda Ej.Anter</v>
      </c>
      <c r="E7" s="55" t="n">
        <f aca="false">+'Anexo 2 Bis'!C18</f>
        <v>614413.59</v>
      </c>
      <c r="F7" s="55" t="n">
        <f aca="false">+'Anexo 2 Bis'!D18</f>
        <v>614413.59</v>
      </c>
      <c r="G7" s="55" t="n">
        <f aca="false">+'Anexo 2 Bis'!E18</f>
        <v>614413.59</v>
      </c>
      <c r="H7" s="55" t="n">
        <f aca="false">+'Anexo 2 Bis'!I18</f>
        <v>614413.59</v>
      </c>
      <c r="I7" s="55" t="n">
        <f aca="false">+'Anexo 2 Bis'!J18</f>
        <v>0</v>
      </c>
      <c r="J7" s="55" t="n">
        <f aca="false">+'Anexo 2 Bis'!K18</f>
        <v>0</v>
      </c>
    </row>
    <row r="8" customFormat="false" ht="12.75" hidden="false" customHeight="false" outlineLevel="0" collapsed="false">
      <c r="A8" s="91"/>
      <c r="C8" s="91"/>
      <c r="D8" s="55" t="str">
        <f aca="false">+'Anexo 2 Bis'!B20</f>
        <v>TOTALES</v>
      </c>
      <c r="E8" s="55" t="n">
        <f aca="false">+'Anexo 2 Bis'!C20</f>
        <v>58020998.04</v>
      </c>
      <c r="F8" s="55" t="n">
        <f aca="false">+'Anexo 2 Bis'!D20</f>
        <v>57972853.18</v>
      </c>
      <c r="G8" s="55" t="n">
        <f aca="false">+'Anexo 2 Bis'!E20</f>
        <v>57972853.18</v>
      </c>
      <c r="H8" s="55" t="n">
        <f aca="false">+'Anexo 2 Bis'!I20</f>
        <v>37307159.46</v>
      </c>
      <c r="I8" s="55" t="n">
        <f aca="false">+'Anexo 2 Bis'!J20</f>
        <v>0</v>
      </c>
      <c r="J8" s="55" t="n">
        <f aca="false">+'Anexo 2 Bis'!K20</f>
        <v>20665693.72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31"/>
  <sheetViews>
    <sheetView windowProtection="false" showFormulas="false" showGridLines="true" showRowColHeaders="true" showZeros="true" rightToLeft="false" tabSelected="false" showOutlineSymbols="true" defaultGridColor="true" view="normal" topLeftCell="B1" colorId="64" zoomScale="75" zoomScaleNormal="75" zoomScalePageLayoutView="100" workbookViewId="0">
      <selection pane="topLeft" activeCell="H7" activeCellId="0" sqref="H7"/>
    </sheetView>
  </sheetViews>
  <sheetFormatPr defaultRowHeight="12.75"/>
  <cols>
    <col collapsed="false" hidden="false" max="2" min="1" style="0" width="10.5892857142857"/>
    <col collapsed="false" hidden="false" max="3" min="3" style="0" width="12.2544642857143"/>
    <col collapsed="false" hidden="false" max="4" min="4" style="0" width="10.5892857142857"/>
    <col collapsed="false" hidden="false" max="8" min="5" style="0" width="3.125"/>
    <col collapsed="false" hidden="false" max="9" min="9" style="0" width="13.4955357142857"/>
    <col collapsed="false" hidden="false" max="11" min="10" style="0" width="10.5892857142857"/>
    <col collapsed="false" hidden="false" max="12" min="12" style="0" width="12.125"/>
    <col collapsed="false" hidden="false" max="1025" min="13" style="0" width="10.5892857142857"/>
  </cols>
  <sheetData>
    <row r="1" customFormat="false" ht="15" hidden="false" customHeight="false" outlineLevel="0" collapsed="false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  <c r="N1" s="94"/>
      <c r="O1" s="94"/>
    </row>
    <row r="3" customFormat="false" ht="12.75" hidden="false" customHeight="false" outlineLevel="0" collapsed="false">
      <c r="A3" s="95" t="s">
        <v>112</v>
      </c>
    </row>
    <row r="4" customFormat="false" ht="12.75" hidden="false" customHeight="false" outlineLevel="0" collapsed="false">
      <c r="B4" s="95" t="s">
        <v>113</v>
      </c>
    </row>
    <row r="5" customFormat="false" ht="12.75" hidden="false" customHeight="false" outlineLevel="0" collapsed="false">
      <c r="A5" s="0" t="s">
        <v>114</v>
      </c>
      <c r="K5" s="0" t="s">
        <v>51</v>
      </c>
      <c r="L5" s="96" t="s">
        <v>4</v>
      </c>
    </row>
    <row r="7" customFormat="false" ht="12.75" hidden="false" customHeight="false" outlineLevel="0" collapsed="false">
      <c r="A7" s="0" t="s">
        <v>52</v>
      </c>
      <c r="B7" s="97" t="n">
        <v>2015</v>
      </c>
      <c r="D7" s="0" t="s">
        <v>53</v>
      </c>
      <c r="E7" s="138" t="s">
        <v>34</v>
      </c>
      <c r="F7" s="138"/>
      <c r="G7" s="138"/>
      <c r="H7" s="138"/>
    </row>
    <row r="8" customFormat="false" ht="13.5" hidden="false" customHeight="false" outlineLevel="0" collapsed="false"/>
    <row r="9" s="103" customFormat="true" ht="10.5" hidden="false" customHeight="false" outlineLevel="0" collapsed="false">
      <c r="B9" s="139" t="s">
        <v>54</v>
      </c>
      <c r="C9" s="140" t="s">
        <v>115</v>
      </c>
      <c r="D9" s="141" t="s">
        <v>116</v>
      </c>
      <c r="E9" s="141"/>
      <c r="F9" s="141"/>
      <c r="G9" s="141"/>
      <c r="H9" s="141"/>
      <c r="I9" s="140" t="s">
        <v>117</v>
      </c>
      <c r="J9" s="142" t="s">
        <v>118</v>
      </c>
      <c r="K9" s="140" t="s">
        <v>119</v>
      </c>
      <c r="L9" s="143" t="s">
        <v>120</v>
      </c>
    </row>
    <row r="10" s="103" customFormat="true" ht="10.5" hidden="false" customHeight="false" outlineLevel="0" collapsed="false">
      <c r="B10" s="139"/>
      <c r="C10" s="140"/>
      <c r="D10" s="144" t="s">
        <v>65</v>
      </c>
      <c r="E10" s="144"/>
      <c r="F10" s="144"/>
      <c r="G10" s="144"/>
      <c r="H10" s="144"/>
      <c r="I10" s="140"/>
      <c r="J10" s="145" t="s">
        <v>121</v>
      </c>
      <c r="K10" s="140"/>
      <c r="L10" s="146" t="s">
        <v>103</v>
      </c>
    </row>
    <row r="11" s="103" customFormat="true" ht="10.5" hidden="false" customHeight="false" outlineLevel="0" collapsed="false">
      <c r="B11" s="139"/>
      <c r="C11" s="140"/>
      <c r="D11" s="147" t="s">
        <v>72</v>
      </c>
      <c r="E11" s="147" t="s">
        <v>73</v>
      </c>
      <c r="F11" s="147"/>
      <c r="G11" s="147"/>
      <c r="H11" s="147"/>
      <c r="I11" s="140"/>
      <c r="J11" s="145" t="s">
        <v>122</v>
      </c>
      <c r="K11" s="140"/>
      <c r="L11" s="146" t="s">
        <v>106</v>
      </c>
    </row>
    <row r="12" s="103" customFormat="true" ht="11.25" hidden="false" customHeight="false" outlineLevel="0" collapsed="false">
      <c r="B12" s="139"/>
      <c r="C12" s="140"/>
      <c r="D12" s="140"/>
      <c r="E12" s="140"/>
      <c r="F12" s="147"/>
      <c r="G12" s="147"/>
      <c r="H12" s="147"/>
      <c r="I12" s="140"/>
      <c r="J12" s="148" t="s">
        <v>106</v>
      </c>
      <c r="K12" s="140"/>
      <c r="L12" s="149"/>
    </row>
    <row r="13" s="103" customFormat="true" ht="10.5" hidden="false" customHeight="false" outlineLevel="0" collapsed="false">
      <c r="B13" s="150"/>
      <c r="C13" s="151"/>
      <c r="D13" s="151"/>
      <c r="E13" s="152"/>
      <c r="F13" s="152"/>
      <c r="G13" s="152"/>
      <c r="H13" s="152"/>
      <c r="I13" s="151"/>
      <c r="J13" s="151"/>
      <c r="K13" s="151"/>
      <c r="L13" s="153"/>
    </row>
    <row r="14" s="103" customFormat="true" ht="10.5" hidden="false" customHeight="false" outlineLevel="0" collapsed="false">
      <c r="B14" s="154"/>
      <c r="C14" s="155"/>
      <c r="D14" s="155"/>
      <c r="E14" s="156"/>
      <c r="F14" s="156"/>
      <c r="G14" s="156"/>
      <c r="H14" s="156"/>
      <c r="I14" s="155"/>
      <c r="J14" s="155"/>
      <c r="K14" s="155"/>
      <c r="L14" s="157"/>
    </row>
    <row r="15" s="103" customFormat="true" ht="10.5" hidden="false" customHeight="false" outlineLevel="0" collapsed="false">
      <c r="B15" s="154"/>
      <c r="C15" s="155"/>
      <c r="D15" s="155"/>
      <c r="E15" s="156"/>
      <c r="F15" s="156"/>
      <c r="G15" s="156"/>
      <c r="H15" s="156"/>
      <c r="I15" s="155"/>
      <c r="J15" s="155"/>
      <c r="K15" s="155"/>
      <c r="L15" s="157"/>
    </row>
    <row r="16" s="103" customFormat="true" ht="10.5" hidden="false" customHeight="false" outlineLevel="0" collapsed="false">
      <c r="B16" s="154"/>
      <c r="C16" s="155"/>
      <c r="D16" s="155"/>
      <c r="E16" s="156"/>
      <c r="F16" s="156"/>
      <c r="G16" s="156"/>
      <c r="H16" s="156"/>
      <c r="I16" s="155"/>
      <c r="J16" s="155"/>
      <c r="K16" s="155"/>
      <c r="L16" s="157"/>
    </row>
    <row r="17" s="103" customFormat="true" ht="10.5" hidden="false" customHeight="false" outlineLevel="0" collapsed="false">
      <c r="B17" s="154"/>
      <c r="C17" s="155"/>
      <c r="D17" s="155"/>
      <c r="E17" s="156"/>
      <c r="F17" s="156"/>
      <c r="G17" s="156"/>
      <c r="H17" s="156"/>
      <c r="I17" s="155"/>
      <c r="J17" s="155"/>
      <c r="K17" s="155"/>
      <c r="L17" s="157"/>
    </row>
    <row r="18" s="103" customFormat="true" ht="10.5" hidden="false" customHeight="false" outlineLevel="0" collapsed="false">
      <c r="B18" s="154"/>
      <c r="C18" s="155"/>
      <c r="D18" s="158" t="s">
        <v>123</v>
      </c>
      <c r="E18" s="158"/>
      <c r="F18" s="158"/>
      <c r="G18" s="158"/>
      <c r="H18" s="158"/>
      <c r="I18" s="158"/>
      <c r="J18" s="155"/>
      <c r="K18" s="155"/>
      <c r="L18" s="157"/>
    </row>
    <row r="19" s="103" customFormat="true" ht="10.5" hidden="false" customHeight="false" outlineLevel="0" collapsed="false">
      <c r="B19" s="154"/>
      <c r="C19" s="155"/>
      <c r="D19" s="155"/>
      <c r="E19" s="156"/>
      <c r="F19" s="156"/>
      <c r="G19" s="156"/>
      <c r="H19" s="156"/>
      <c r="I19" s="155"/>
      <c r="J19" s="155"/>
      <c r="K19" s="155"/>
      <c r="L19" s="157"/>
    </row>
    <row r="20" s="103" customFormat="true" ht="10.5" hidden="false" customHeight="false" outlineLevel="0" collapsed="false">
      <c r="B20" s="154"/>
      <c r="C20" s="155"/>
      <c r="D20" s="155"/>
      <c r="E20" s="156"/>
      <c r="F20" s="156"/>
      <c r="G20" s="156"/>
      <c r="H20" s="156"/>
      <c r="I20" s="155"/>
      <c r="J20" s="155"/>
      <c r="K20" s="155"/>
      <c r="L20" s="157"/>
    </row>
    <row r="21" s="103" customFormat="true" ht="10.5" hidden="false" customHeight="false" outlineLevel="0" collapsed="false">
      <c r="B21" s="154"/>
      <c r="C21" s="155"/>
      <c r="D21" s="155"/>
      <c r="E21" s="156"/>
      <c r="F21" s="156"/>
      <c r="G21" s="156"/>
      <c r="H21" s="156"/>
      <c r="I21" s="155"/>
      <c r="J21" s="155"/>
      <c r="K21" s="155"/>
      <c r="L21" s="157"/>
    </row>
    <row r="22" s="103" customFormat="true" ht="10.5" hidden="false" customHeight="false" outlineLevel="0" collapsed="false">
      <c r="B22" s="154"/>
      <c r="C22" s="155"/>
      <c r="D22" s="155"/>
      <c r="E22" s="156"/>
      <c r="F22" s="156"/>
      <c r="G22" s="156"/>
      <c r="H22" s="156"/>
      <c r="I22" s="155"/>
      <c r="J22" s="155"/>
      <c r="K22" s="155"/>
      <c r="L22" s="157"/>
    </row>
    <row r="23" s="103" customFormat="true" ht="10.5" hidden="false" customHeight="false" outlineLevel="0" collapsed="false">
      <c r="B23" s="154"/>
      <c r="C23" s="155"/>
      <c r="D23" s="155"/>
      <c r="E23" s="156"/>
      <c r="F23" s="156"/>
      <c r="G23" s="156"/>
      <c r="H23" s="156"/>
      <c r="I23" s="155"/>
      <c r="J23" s="155"/>
      <c r="K23" s="155"/>
      <c r="L23" s="157"/>
    </row>
    <row r="24" s="103" customFormat="true" ht="10.5" hidden="false" customHeight="false" outlineLevel="0" collapsed="false">
      <c r="B24" s="154"/>
      <c r="C24" s="155"/>
      <c r="D24" s="155"/>
      <c r="E24" s="156"/>
      <c r="F24" s="156"/>
      <c r="G24" s="156"/>
      <c r="H24" s="156"/>
      <c r="I24" s="155"/>
      <c r="J24" s="155"/>
      <c r="K24" s="155"/>
      <c r="L24" s="157"/>
    </row>
    <row r="25" s="103" customFormat="true" ht="10.5" hidden="false" customHeight="false" outlineLevel="0" collapsed="false">
      <c r="B25" s="154"/>
      <c r="C25" s="155"/>
      <c r="D25" s="155"/>
      <c r="E25" s="156"/>
      <c r="F25" s="156"/>
      <c r="G25" s="156"/>
      <c r="H25" s="156"/>
      <c r="I25" s="155"/>
      <c r="J25" s="155"/>
      <c r="K25" s="155"/>
      <c r="L25" s="157"/>
    </row>
    <row r="26" s="103" customFormat="true" ht="10.5" hidden="false" customHeight="false" outlineLevel="0" collapsed="false">
      <c r="B26" s="159"/>
      <c r="C26" s="160"/>
      <c r="D26" s="160"/>
      <c r="E26" s="161"/>
      <c r="F26" s="161"/>
      <c r="G26" s="161"/>
      <c r="H26" s="161"/>
      <c r="I26" s="160"/>
      <c r="J26" s="160"/>
      <c r="K26" s="160"/>
      <c r="L26" s="162" t="n">
        <v>0</v>
      </c>
    </row>
    <row r="27" s="103" customFormat="true" ht="11.25" hidden="false" customHeight="false" outlineLevel="0" collapsed="false">
      <c r="B27" s="163"/>
      <c r="C27" s="164"/>
      <c r="D27" s="164"/>
      <c r="E27" s="164"/>
      <c r="F27" s="164"/>
      <c r="G27" s="164"/>
      <c r="H27" s="164"/>
      <c r="I27" s="164"/>
      <c r="J27" s="164"/>
      <c r="K27" s="164"/>
      <c r="L27" s="165"/>
    </row>
    <row r="28" customFormat="false" ht="10.5" hidden="false" customHeight="false" outlineLevel="0" collapsed="false"/>
    <row r="29" customFormat="false" ht="21" hidden="false" customHeight="true" outlineLevel="0" collapsed="false"/>
    <row r="30" customFormat="false" ht="9" hidden="false" customHeight="true" outlineLevel="0" collapsed="false"/>
    <row r="31" customFormat="false" ht="9.75" hidden="false" customHeight="true" outlineLevel="0" collapsed="false"/>
  </sheetData>
  <mergeCells count="23">
    <mergeCell ref="A1:L1"/>
    <mergeCell ref="B9:B12"/>
    <mergeCell ref="C9:C12"/>
    <mergeCell ref="D9:H9"/>
    <mergeCell ref="I9:I12"/>
    <mergeCell ref="K9:K12"/>
    <mergeCell ref="D10:H10"/>
    <mergeCell ref="D11:D12"/>
    <mergeCell ref="E11:H12"/>
    <mergeCell ref="E13:H13"/>
    <mergeCell ref="E14:H14"/>
    <mergeCell ref="E15:H15"/>
    <mergeCell ref="E16:H16"/>
    <mergeCell ref="E17:H17"/>
    <mergeCell ref="D18:I18"/>
    <mergeCell ref="E19:H19"/>
    <mergeCell ref="E20:H20"/>
    <mergeCell ref="E21:H21"/>
    <mergeCell ref="E22:H22"/>
    <mergeCell ref="E23:H23"/>
    <mergeCell ref="E24:H24"/>
    <mergeCell ref="E25:H25"/>
    <mergeCell ref="E26:H26"/>
  </mergeCells>
  <printOptions headings="false" gridLines="false" gridLinesSet="true" horizontalCentered="true" verticalCentered="false"/>
  <pageMargins left="1.18125" right="0.75" top="1.77152777777778" bottom="1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0" activeCellId="0" sqref="D10"/>
    </sheetView>
  </sheetViews>
  <sheetFormatPr defaultRowHeight="12.75"/>
  <cols>
    <col collapsed="false" hidden="false" max="5" min="1" style="0" width="10.5892857142857"/>
    <col collapsed="false" hidden="false" max="6" min="6" style="0" width="13.875"/>
    <col collapsed="false" hidden="false" max="7" min="7" style="0" width="12.625"/>
    <col collapsed="false" hidden="false" max="1025" min="8" style="0" width="10.5892857142857"/>
  </cols>
  <sheetData>
    <row r="1" customFormat="false" ht="12.75" hidden="false" customHeight="false" outlineLevel="0" collapsed="false">
      <c r="A1" s="0" t="s">
        <v>13</v>
      </c>
      <c r="B1" s="0" t="s">
        <v>53</v>
      </c>
      <c r="C1" s="0" t="s">
        <v>43</v>
      </c>
      <c r="D1" s="0" t="s">
        <v>83</v>
      </c>
      <c r="E1" s="0" t="s">
        <v>124</v>
      </c>
      <c r="F1" s="0" t="s">
        <v>85</v>
      </c>
      <c r="G1" s="0" t="s">
        <v>86</v>
      </c>
      <c r="H1" s="0" t="s">
        <v>125</v>
      </c>
      <c r="I1" s="0" t="s">
        <v>126</v>
      </c>
      <c r="J1" s="0" t="s">
        <v>127</v>
      </c>
      <c r="K1" s="0" t="s">
        <v>118</v>
      </c>
    </row>
    <row r="2" customFormat="false" ht="12.75" hidden="false" customHeight="false" outlineLevel="0" collapsed="false">
      <c r="A2" s="91" t="n">
        <f aca="false">+'anexo 3 '!$B$7</f>
        <v>2015</v>
      </c>
      <c r="B2" s="0" t="e">
        <f aca="false">+'anexo 3 '!$G$7+'anexo 3 '!$E$7+'anexo 3 '!$F$7+'anexo 3 '!$H$7</f>
        <v>#VALUE!</v>
      </c>
      <c r="C2" s="91" t="str">
        <f aca="false">+'anexo 3 '!$L$5</f>
        <v>010102</v>
      </c>
      <c r="E2" s="55"/>
      <c r="F2" s="55"/>
      <c r="G2" s="55"/>
      <c r="H2" s="55"/>
      <c r="I2" s="55"/>
      <c r="J2" s="55"/>
      <c r="K2" s="55"/>
    </row>
    <row r="3" customFormat="false" ht="12.75" hidden="false" customHeight="false" outlineLevel="0" collapsed="false">
      <c r="A3" s="91" t="n">
        <f aca="false">+'anexo 3 '!$B$7</f>
        <v>2015</v>
      </c>
      <c r="B3" s="0" t="inlineStr">
        <f aca="false">+'anexo 3 '!$G$7+'anexo 3 '!$E$7+'anexo 3 '!$F$7+'anexo 3 '!$H$7</f>
        <is>
          <t/>
        </is>
      </c>
      <c r="C3" s="91" t="str">
        <f aca="false">+'anexo 3 '!$L$5</f>
        <v>010102</v>
      </c>
      <c r="E3" s="55"/>
      <c r="F3" s="55"/>
      <c r="G3" s="55"/>
      <c r="H3" s="55"/>
      <c r="I3" s="55"/>
      <c r="J3" s="55"/>
      <c r="K3" s="55"/>
    </row>
    <row r="4" customFormat="false" ht="12.75" hidden="false" customHeight="false" outlineLevel="0" collapsed="false">
      <c r="A4" s="91" t="n">
        <f aca="false">+'anexo 3 '!$B$7</f>
        <v>2015</v>
      </c>
      <c r="B4" s="0" t="inlineStr">
        <f aca="false">+'anexo 3 '!$G$7+'anexo 3 '!$E$7+'anexo 3 '!$F$7+'anexo 3 '!$H$7</f>
        <is>
          <t/>
        </is>
      </c>
      <c r="C4" s="91" t="str">
        <f aca="false">+'anexo 3 '!$L$5</f>
        <v>010102</v>
      </c>
      <c r="E4" s="55"/>
      <c r="F4" s="55"/>
      <c r="G4" s="55"/>
      <c r="H4" s="55"/>
      <c r="I4" s="55"/>
      <c r="J4" s="55"/>
      <c r="K4" s="55"/>
    </row>
    <row r="5" customFormat="false" ht="12.75" hidden="false" customHeight="false" outlineLevel="0" collapsed="false">
      <c r="A5" s="91" t="n">
        <f aca="false">+'anexo 3 '!$B$7</f>
        <v>2015</v>
      </c>
      <c r="B5" s="0" t="inlineStr">
        <f aca="false">+'anexo 3 '!$G$7+'anexo 3 '!$E$7+'anexo 3 '!$F$7+'anexo 3 '!$H$7</f>
        <is>
          <t/>
        </is>
      </c>
      <c r="C5" s="91" t="str">
        <f aca="false">+'anexo 3 '!$L$5</f>
        <v>010102</v>
      </c>
      <c r="E5" s="55"/>
      <c r="F5" s="55"/>
      <c r="G5" s="55"/>
      <c r="H5" s="55"/>
      <c r="I5" s="55"/>
      <c r="J5" s="55"/>
      <c r="K5" s="55"/>
    </row>
    <row r="6" customFormat="false" ht="12.75" hidden="false" customHeight="false" outlineLevel="0" collapsed="false">
      <c r="A6" s="91" t="n">
        <f aca="false">+'anexo 3 '!$B$7</f>
        <v>2015</v>
      </c>
      <c r="B6" s="0" t="inlineStr">
        <f aca="false">+'anexo 3 '!$G$7+'anexo 3 '!$E$7+'anexo 3 '!$F$7+'anexo 3 '!$H$7</f>
        <is>
          <t/>
        </is>
      </c>
      <c r="C6" s="91" t="str">
        <f aca="false">+'anexo 3 '!$L$5</f>
        <v>010102</v>
      </c>
      <c r="E6" s="55"/>
      <c r="F6" s="55" t="str">
        <f aca="false">+'anexo 3 '!D18</f>
        <v>N   O          A   P   L   I   C   A   B   L   E</v>
      </c>
      <c r="G6" s="55"/>
      <c r="H6" s="55"/>
      <c r="I6" s="55"/>
      <c r="J6" s="55"/>
      <c r="K6" s="55"/>
    </row>
    <row r="7" customFormat="false" ht="12.75" hidden="false" customHeight="false" outlineLevel="0" collapsed="false">
      <c r="A7" s="91" t="n">
        <f aca="false">+'anexo 3 '!$B$7</f>
        <v>2015</v>
      </c>
      <c r="B7" s="0" t="inlineStr">
        <f aca="false">+'anexo 3 '!$G$7+'anexo 3 '!$E$7+'anexo 3 '!$F$7+'anexo 3 '!$H$7</f>
        <is>
          <t/>
        </is>
      </c>
      <c r="C7" s="91" t="str">
        <f aca="false">+'anexo 3 '!$L$5</f>
        <v>010102</v>
      </c>
      <c r="E7" s="55"/>
      <c r="F7" s="55"/>
      <c r="G7" s="55"/>
      <c r="H7" s="55"/>
      <c r="I7" s="55"/>
      <c r="J7" s="55"/>
      <c r="K7" s="55"/>
    </row>
    <row r="8" customFormat="false" ht="12.75" hidden="false" customHeight="false" outlineLevel="0" collapsed="false">
      <c r="A8" s="91" t="n">
        <f aca="false">+'anexo 3 '!$B$7</f>
        <v>2015</v>
      </c>
      <c r="B8" s="0" t="inlineStr">
        <f aca="false">+'anexo 3 '!$G$7+'anexo 3 '!$E$7+'anexo 3 '!$F$7+'anexo 3 '!$H$7</f>
        <is>
          <t/>
        </is>
      </c>
      <c r="C8" s="91" t="str">
        <f aca="false">+'anexo 3 '!$L$5</f>
        <v>010102</v>
      </c>
      <c r="E8" s="55"/>
      <c r="F8" s="55"/>
      <c r="G8" s="55"/>
      <c r="H8" s="55"/>
      <c r="I8" s="55"/>
      <c r="J8" s="55"/>
      <c r="K8" s="55"/>
    </row>
    <row r="9" customFormat="false" ht="12.75" hidden="false" customHeight="false" outlineLevel="0" collapsed="false">
      <c r="A9" s="91" t="n">
        <f aca="false">+'anexo 3 '!$B$7</f>
        <v>2015</v>
      </c>
      <c r="B9" s="0" t="inlineStr">
        <f aca="false">+'anexo 3 '!$G$7+'anexo 3 '!$E$7+'anexo 3 '!$F$7+'anexo 3 '!$H$7</f>
        <is>
          <t/>
        </is>
      </c>
      <c r="C9" s="91" t="str">
        <f aca="false">+'anexo 3 '!$L$5</f>
        <v>010102</v>
      </c>
      <c r="E9" s="55"/>
      <c r="F9" s="55"/>
      <c r="G9" s="55"/>
      <c r="H9" s="55"/>
      <c r="I9" s="55"/>
      <c r="J9" s="55"/>
      <c r="K9" s="55"/>
    </row>
    <row r="10" customFormat="false" ht="12.75" hidden="false" customHeight="false" outlineLevel="0" collapsed="false">
      <c r="A10" s="91" t="n">
        <f aca="false">+'anexo 3 '!$B$7</f>
        <v>2015</v>
      </c>
      <c r="B10" s="0" t="inlineStr">
        <f aca="false">+'anexo 3 '!$G$7+'anexo 3 '!$E$7+'anexo 3 '!$F$7+'anexo 3 '!$H$7</f>
        <is>
          <t/>
        </is>
      </c>
      <c r="C10" s="91" t="str">
        <f aca="false">+'anexo 3 '!$L$5</f>
        <v>010102</v>
      </c>
      <c r="E10" s="55"/>
      <c r="F10" s="55"/>
      <c r="G10" s="55"/>
      <c r="H10" s="55"/>
      <c r="I10" s="55"/>
      <c r="J10" s="55"/>
      <c r="K10" s="55"/>
    </row>
    <row r="11" customFormat="false" ht="12.75" hidden="false" customHeight="false" outlineLevel="0" collapsed="false">
      <c r="A11" s="91" t="n">
        <f aca="false">+'anexo 3 '!$B$7</f>
        <v>2015</v>
      </c>
      <c r="B11" s="0" t="inlineStr">
        <f aca="false">+'anexo 3 '!$G$7+'anexo 3 '!$E$7+'anexo 3 '!$F$7+'anexo 3 '!$H$7</f>
        <is>
          <t/>
        </is>
      </c>
      <c r="C11" s="91" t="str">
        <f aca="false">+'anexo 3 '!$L$5</f>
        <v>010102</v>
      </c>
      <c r="E11" s="55"/>
      <c r="F11" s="55"/>
      <c r="G11" s="55"/>
      <c r="H11" s="55"/>
      <c r="I11" s="55"/>
      <c r="J11" s="55"/>
      <c r="K11" s="55"/>
    </row>
    <row r="12" customFormat="false" ht="12.75" hidden="false" customHeight="false" outlineLevel="0" collapsed="false">
      <c r="A12" s="91" t="n">
        <f aca="false">+'anexo 3 '!$B$7</f>
        <v>2015</v>
      </c>
      <c r="B12" s="0" t="inlineStr">
        <f aca="false">+'anexo 3 '!$G$7+'anexo 3 '!$E$7+'anexo 3 '!$F$7+'anexo 3 '!$H$7</f>
        <is>
          <t/>
        </is>
      </c>
      <c r="C12" s="91" t="str">
        <f aca="false">+'anexo 3 '!$L$5</f>
        <v>010102</v>
      </c>
      <c r="E12" s="55"/>
      <c r="F12" s="55"/>
      <c r="G12" s="55"/>
      <c r="H12" s="55"/>
      <c r="I12" s="55"/>
      <c r="J12" s="55"/>
      <c r="K12" s="55"/>
    </row>
    <row r="13" customFormat="false" ht="12.75" hidden="false" customHeight="false" outlineLevel="0" collapsed="false">
      <c r="A13" s="91" t="n">
        <f aca="false">+'anexo 3 '!$B$7</f>
        <v>2015</v>
      </c>
      <c r="B13" s="0" t="inlineStr">
        <f aca="false">+'anexo 3 '!$G$7+'anexo 3 '!$E$7+'anexo 3 '!$F$7+'anexo 3 '!$H$7</f>
        <is>
          <t/>
        </is>
      </c>
      <c r="C13" s="91" t="str">
        <f aca="false">+'anexo 3 '!$L$5</f>
        <v>010102</v>
      </c>
      <c r="E13" s="55"/>
      <c r="F13" s="55"/>
      <c r="G13" s="55"/>
      <c r="H13" s="55"/>
      <c r="I13" s="55"/>
      <c r="J13" s="55"/>
      <c r="K13" s="55"/>
    </row>
    <row r="14" customFormat="false" ht="12.75" hidden="false" customHeight="false" outlineLevel="0" collapsed="false">
      <c r="A14" s="91" t="n">
        <f aca="false">+'anexo 3 '!$B$7</f>
        <v>2015</v>
      </c>
      <c r="B14" s="0" t="inlineStr">
        <f aca="false">+'anexo 3 '!$G$7+'anexo 3 '!$E$7+'anexo 3 '!$F$7+'anexo 3 '!$H$7</f>
        <is>
          <t/>
        </is>
      </c>
      <c r="C14" s="91" t="str">
        <f aca="false">+'anexo 3 '!$L$5</f>
        <v>010102</v>
      </c>
      <c r="E14" s="55"/>
      <c r="F14" s="55"/>
      <c r="G14" s="55"/>
      <c r="H14" s="55"/>
      <c r="I14" s="55"/>
      <c r="J14" s="55"/>
      <c r="K14" s="55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32"/>
  <sheetViews>
    <sheetView windowProtection="false" showFormulas="false" showGridLines="true" showRowColHeaders="true" showZeros="true" rightToLeft="false" tabSelected="false" showOutlineSymbols="true" defaultGridColor="true" view="normal" topLeftCell="A2" colorId="64" zoomScale="75" zoomScaleNormal="75" zoomScalePageLayoutView="100" workbookViewId="0">
      <selection pane="topLeft" activeCell="M43" activeCellId="0" sqref="M43"/>
    </sheetView>
  </sheetViews>
  <sheetFormatPr defaultRowHeight="12.75"/>
  <cols>
    <col collapsed="false" hidden="false" max="1" min="1" style="1" width="9.25446428571429"/>
    <col collapsed="false" hidden="false" max="2" min="2" style="1" width="5.49553571428571"/>
    <col collapsed="false" hidden="false" max="3" min="3" style="2" width="26"/>
    <col collapsed="false" hidden="false" max="4" min="4" style="2" width="3.49553571428571"/>
    <col collapsed="false" hidden="false" max="5" min="5" style="2" width="2.62053571428571"/>
    <col collapsed="false" hidden="false" max="6" min="6" style="2" width="3.125"/>
    <col collapsed="false" hidden="false" max="7" min="7" style="2" width="3.37946428571429"/>
    <col collapsed="false" hidden="false" max="8" min="8" style="2" width="13.3794642857143"/>
    <col collapsed="false" hidden="false" max="9" min="9" style="2" width="13.75"/>
    <col collapsed="false" hidden="false" max="10" min="10" style="2" width="16.875"/>
    <col collapsed="false" hidden="false" max="11" min="11" style="2" width="9"/>
    <col collapsed="false" hidden="false" max="1025" min="12" style="2" width="10"/>
  </cols>
  <sheetData>
    <row r="1" customFormat="false" ht="15" hidden="false" customHeight="fals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"/>
      <c r="M1" s="1"/>
      <c r="N1" s="1"/>
      <c r="O1" s="1"/>
      <c r="P1" s="1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6" customFormat="true" ht="12.7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customFormat="false" ht="12.75" hidden="false" customHeight="false" outlineLevel="0" collapsed="false">
      <c r="A3" s="7" t="s">
        <v>128</v>
      </c>
      <c r="B3" s="7"/>
      <c r="C3" s="7"/>
      <c r="D3" s="7"/>
      <c r="E3" s="7"/>
      <c r="F3" s="7"/>
      <c r="G3" s="7"/>
      <c r="H3" s="7"/>
      <c r="I3" s="7"/>
      <c r="J3" s="7"/>
      <c r="K3" s="7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2.75" hidden="false" customHeight="false" outlineLevel="0" collapsed="false">
      <c r="A4" s="2"/>
      <c r="B4" s="2"/>
      <c r="C4" s="8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2.75" hidden="false" customHeight="false" outlineLevel="0" collapsed="false">
      <c r="A5" s="9" t="s">
        <v>2</v>
      </c>
      <c r="B5" s="10"/>
      <c r="C5" s="11"/>
      <c r="D5" s="11"/>
      <c r="E5" s="11"/>
      <c r="F5" s="11"/>
      <c r="G5" s="11"/>
      <c r="H5" s="11"/>
      <c r="I5" s="16"/>
      <c r="J5" s="16" t="s">
        <v>3</v>
      </c>
      <c r="K5" s="166" t="s">
        <v>4</v>
      </c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.75" hidden="false" customHeight="false" outlineLevel="0" collapsed="false">
      <c r="A6" s="10" t="s">
        <v>129</v>
      </c>
      <c r="B6" s="14" t="n">
        <v>2015</v>
      </c>
      <c r="C6" s="15" t="s">
        <v>130</v>
      </c>
      <c r="D6" s="167" t="s">
        <v>34</v>
      </c>
      <c r="E6" s="167"/>
      <c r="F6" s="167"/>
      <c r="G6" s="167"/>
      <c r="H6" s="16"/>
      <c r="I6" s="16"/>
      <c r="J6" s="16"/>
      <c r="K6" s="16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2.75" hidden="false" customHeight="false" outlineLevel="0" collapsed="false">
      <c r="A7" s="10"/>
      <c r="B7" s="10"/>
      <c r="C7" s="15"/>
      <c r="D7" s="16"/>
      <c r="E7" s="16"/>
      <c r="F7" s="16"/>
      <c r="G7" s="16"/>
      <c r="H7" s="16"/>
      <c r="I7" s="16"/>
      <c r="J7" s="16"/>
      <c r="K7" s="16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2.75" hidden="false" customHeight="false" outlineLevel="0" collapsed="false">
      <c r="A8" s="17"/>
      <c r="B8" s="17"/>
      <c r="C8" s="0"/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3.5" hidden="false" customHeight="true" outlineLevel="0" collapsed="false">
      <c r="A9" s="168"/>
      <c r="B9" s="169"/>
      <c r="C9" s="170"/>
      <c r="D9" s="169"/>
      <c r="E9" s="169"/>
      <c r="F9" s="169"/>
      <c r="G9" s="169"/>
      <c r="H9" s="171" t="s">
        <v>131</v>
      </c>
      <c r="I9" s="169" t="s">
        <v>132</v>
      </c>
      <c r="J9" s="172" t="s">
        <v>133</v>
      </c>
      <c r="K9" s="172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.75" hidden="false" customHeight="false" outlineLevel="0" collapsed="false">
      <c r="A10" s="173"/>
      <c r="B10" s="53"/>
      <c r="C10" s="174" t="s">
        <v>7</v>
      </c>
      <c r="D10" s="174"/>
      <c r="E10" s="174"/>
      <c r="F10" s="174"/>
      <c r="G10" s="174"/>
      <c r="H10" s="175" t="s">
        <v>134</v>
      </c>
      <c r="I10" s="53" t="s">
        <v>135</v>
      </c>
      <c r="J10" s="175" t="s">
        <v>136</v>
      </c>
      <c r="K10" s="175" t="s">
        <v>137</v>
      </c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2.75" hidden="false" customHeight="false" outlineLevel="0" collapsed="false">
      <c r="A11" s="176"/>
      <c r="B11" s="177"/>
      <c r="C11" s="178"/>
      <c r="D11" s="178"/>
      <c r="E11" s="178"/>
      <c r="F11" s="178"/>
      <c r="G11" s="178"/>
      <c r="H11" s="179" t="s">
        <v>106</v>
      </c>
      <c r="I11" s="177" t="s">
        <v>53</v>
      </c>
      <c r="J11" s="180" t="s">
        <v>138</v>
      </c>
      <c r="K11" s="18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2.75" hidden="false" customHeight="false" outlineLevel="0" collapsed="false">
      <c r="A12" s="173"/>
      <c r="B12" s="53"/>
      <c r="C12" s="181"/>
      <c r="D12" s="181"/>
      <c r="E12" s="181"/>
      <c r="F12" s="181"/>
      <c r="G12" s="181"/>
      <c r="H12" s="182"/>
      <c r="I12" s="182"/>
      <c r="J12" s="182"/>
      <c r="K12" s="182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2.75" hidden="false" customHeight="false" outlineLevel="0" collapsed="false">
      <c r="A13" s="173" t="s">
        <v>14</v>
      </c>
      <c r="B13" s="183" t="n">
        <v>1</v>
      </c>
      <c r="C13" s="181" t="s">
        <v>15</v>
      </c>
      <c r="D13" s="184"/>
      <c r="E13" s="184"/>
      <c r="F13" s="184"/>
      <c r="G13" s="185"/>
      <c r="H13" s="186" t="n">
        <f aca="false">+'anexo 3 '!L26</f>
        <v>0</v>
      </c>
      <c r="I13" s="186" t="n">
        <v>0</v>
      </c>
      <c r="J13" s="186" t="n">
        <f aca="false">+H13-I13</f>
        <v>0</v>
      </c>
      <c r="K13" s="187" t="s">
        <v>139</v>
      </c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2.75" hidden="false" customHeight="false" outlineLevel="0" collapsed="false">
      <c r="A14" s="173" t="s">
        <v>16</v>
      </c>
      <c r="B14" s="183" t="n">
        <v>2</v>
      </c>
      <c r="C14" s="188" t="s">
        <v>17</v>
      </c>
      <c r="D14" s="184"/>
      <c r="E14" s="184"/>
      <c r="F14" s="184"/>
      <c r="G14" s="185"/>
      <c r="H14" s="189" t="n">
        <f aca="false">+SUM('Anexo 2 Bis'!D13:D15)</f>
        <v>57336569.59</v>
      </c>
      <c r="I14" s="189" t="n">
        <f aca="false">+'Anexo I Programacion Financiera'!K14</f>
        <v>0</v>
      </c>
      <c r="J14" s="189" t="n">
        <f aca="false">+H14-I14</f>
        <v>57336569.59</v>
      </c>
      <c r="K14" s="187" t="s">
        <v>140</v>
      </c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9.5" hidden="false" customHeight="true" outlineLevel="0" collapsed="false">
      <c r="A15" s="173" t="s">
        <v>18</v>
      </c>
      <c r="B15" s="183" t="n">
        <v>3</v>
      </c>
      <c r="C15" s="188" t="s">
        <v>19</v>
      </c>
      <c r="D15" s="184"/>
      <c r="E15" s="184"/>
      <c r="F15" s="184"/>
      <c r="G15" s="185"/>
      <c r="H15" s="186" t="n">
        <f aca="false">+H13-H14</f>
        <v>-57336569.59</v>
      </c>
      <c r="I15" s="186" t="n">
        <f aca="false">+I13-I14</f>
        <v>0</v>
      </c>
      <c r="J15" s="186" t="n">
        <f aca="false">+J13-J14</f>
        <v>-57336569.59</v>
      </c>
      <c r="K15" s="187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2.75" hidden="false" customHeight="false" outlineLevel="0" collapsed="false">
      <c r="A16" s="173" t="s">
        <v>20</v>
      </c>
      <c r="B16" s="183" t="n">
        <v>4</v>
      </c>
      <c r="C16" s="188" t="s">
        <v>21</v>
      </c>
      <c r="D16" s="190"/>
      <c r="E16" s="190"/>
      <c r="F16" s="190"/>
      <c r="G16" s="191"/>
      <c r="H16" s="192" t="n">
        <v>0</v>
      </c>
      <c r="I16" s="186" t="n">
        <v>0</v>
      </c>
      <c r="J16" s="186" t="n">
        <f aca="false">+H16-I16</f>
        <v>0</v>
      </c>
      <c r="K16" s="187" t="s">
        <v>139</v>
      </c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2.75" hidden="false" customHeight="false" outlineLevel="0" collapsed="false">
      <c r="A17" s="173" t="s">
        <v>22</v>
      </c>
      <c r="B17" s="183" t="n">
        <v>5</v>
      </c>
      <c r="C17" s="188" t="s">
        <v>23</v>
      </c>
      <c r="D17" s="184"/>
      <c r="E17" s="184"/>
      <c r="F17" s="184"/>
      <c r="G17" s="185"/>
      <c r="H17" s="189" t="n">
        <f aca="false">+SUM('Anexo 2 Bis'!D16:D17)</f>
        <v>21870</v>
      </c>
      <c r="I17" s="189" t="n">
        <f aca="false">+'Anexo I Programacion Financiera'!K17</f>
        <v>0</v>
      </c>
      <c r="J17" s="189" t="n">
        <f aca="false">+H17-I17</f>
        <v>21870</v>
      </c>
      <c r="K17" s="187" t="s">
        <v>140</v>
      </c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9.5" hidden="false" customHeight="true" outlineLevel="0" collapsed="false">
      <c r="A18" s="173" t="s">
        <v>24</v>
      </c>
      <c r="B18" s="183" t="n">
        <v>6</v>
      </c>
      <c r="C18" s="188" t="s">
        <v>25</v>
      </c>
      <c r="D18" s="184"/>
      <c r="E18" s="184"/>
      <c r="F18" s="184"/>
      <c r="G18" s="185"/>
      <c r="H18" s="186" t="n">
        <f aca="false">+H15+H16-H17</f>
        <v>-57358439.59</v>
      </c>
      <c r="I18" s="186" t="n">
        <f aca="false">+I15+I16-I17</f>
        <v>0</v>
      </c>
      <c r="J18" s="186" t="n">
        <f aca="false">+J15+J16-J17</f>
        <v>-57358439.59</v>
      </c>
      <c r="K18" s="187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2.75" hidden="false" customHeight="false" outlineLevel="0" collapsed="false">
      <c r="A19" s="173"/>
      <c r="B19" s="183" t="n">
        <v>7</v>
      </c>
      <c r="C19" s="188" t="s">
        <v>26</v>
      </c>
      <c r="D19" s="184"/>
      <c r="E19" s="184"/>
      <c r="F19" s="184"/>
      <c r="G19" s="185"/>
      <c r="H19" s="186" t="n">
        <f aca="false">+H13+H16</f>
        <v>0</v>
      </c>
      <c r="I19" s="186" t="n">
        <f aca="false">+I13-I16</f>
        <v>0</v>
      </c>
      <c r="J19" s="186" t="n">
        <f aca="false">+J13-J16</f>
        <v>0</v>
      </c>
      <c r="K19" s="187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2.75" hidden="false" customHeight="false" outlineLevel="0" collapsed="false">
      <c r="A20" s="173"/>
      <c r="B20" s="183" t="n">
        <v>8</v>
      </c>
      <c r="C20" s="188" t="s">
        <v>27</v>
      </c>
      <c r="D20" s="184"/>
      <c r="E20" s="184"/>
      <c r="F20" s="184"/>
      <c r="G20" s="185"/>
      <c r="H20" s="189" t="n">
        <f aca="false">+H14+H17</f>
        <v>57358439.59</v>
      </c>
      <c r="I20" s="189" t="n">
        <f aca="false">+I14+I17</f>
        <v>0</v>
      </c>
      <c r="J20" s="189" t="n">
        <f aca="false">+J14+J17</f>
        <v>57358439.59</v>
      </c>
      <c r="K20" s="187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8" hidden="false" customHeight="true" outlineLevel="0" collapsed="false">
      <c r="A21" s="173" t="s">
        <v>28</v>
      </c>
      <c r="B21" s="183" t="n">
        <v>9</v>
      </c>
      <c r="C21" s="188" t="s">
        <v>29</v>
      </c>
      <c r="D21" s="184"/>
      <c r="E21" s="184"/>
      <c r="F21" s="184"/>
      <c r="G21" s="185"/>
      <c r="H21" s="186" t="n">
        <v>0</v>
      </c>
      <c r="I21" s="186" t="n">
        <v>0</v>
      </c>
      <c r="J21" s="186" t="n">
        <f aca="false">+H21-I21</f>
        <v>0</v>
      </c>
      <c r="K21" s="187" t="s">
        <v>139</v>
      </c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2.75" hidden="false" customHeight="false" outlineLevel="0" collapsed="false">
      <c r="A22" s="173" t="s">
        <v>30</v>
      </c>
      <c r="B22" s="183" t="n">
        <v>10</v>
      </c>
      <c r="C22" s="188" t="s">
        <v>31</v>
      </c>
      <c r="D22" s="184"/>
      <c r="E22" s="184"/>
      <c r="F22" s="184"/>
      <c r="G22" s="185"/>
      <c r="H22" s="186" t="n">
        <v>0</v>
      </c>
      <c r="I22" s="186" t="n">
        <v>0</v>
      </c>
      <c r="J22" s="186" t="n">
        <f aca="false">+H22-I22</f>
        <v>0</v>
      </c>
      <c r="K22" s="187" t="s">
        <v>140</v>
      </c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9.5" hidden="false" customHeight="true" outlineLevel="0" collapsed="false">
      <c r="A23" s="173" t="s">
        <v>32</v>
      </c>
      <c r="B23" s="183" t="n">
        <v>11</v>
      </c>
      <c r="C23" s="188" t="s">
        <v>33</v>
      </c>
      <c r="D23" s="184"/>
      <c r="E23" s="184"/>
      <c r="F23" s="184"/>
      <c r="G23" s="185"/>
      <c r="H23" s="189" t="n">
        <f aca="false">+H18+H21-H22</f>
        <v>-57358439.59</v>
      </c>
      <c r="I23" s="189" t="n">
        <f aca="false">+I18+I21-I22</f>
        <v>0</v>
      </c>
      <c r="J23" s="189" t="n">
        <f aca="false">+J18+J21-J22</f>
        <v>-57358439.59</v>
      </c>
      <c r="K23" s="187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8.75" hidden="false" customHeight="true" outlineLevel="0" collapsed="false">
      <c r="A24" s="173" t="s">
        <v>34</v>
      </c>
      <c r="B24" s="183" t="n">
        <v>12</v>
      </c>
      <c r="C24" s="188" t="s">
        <v>35</v>
      </c>
      <c r="D24" s="184"/>
      <c r="E24" s="184"/>
      <c r="F24" s="184"/>
      <c r="G24" s="185"/>
      <c r="H24" s="186" t="n">
        <v>0</v>
      </c>
      <c r="I24" s="186" t="n">
        <v>0</v>
      </c>
      <c r="J24" s="186" t="n">
        <f aca="false">+H24-I24</f>
        <v>0</v>
      </c>
      <c r="K24" s="187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2.75" hidden="false" customHeight="false" outlineLevel="0" collapsed="false">
      <c r="A25" s="173" t="s">
        <v>36</v>
      </c>
      <c r="B25" s="183" t="n">
        <v>13</v>
      </c>
      <c r="C25" s="188" t="s">
        <v>37</v>
      </c>
      <c r="D25" s="184"/>
      <c r="E25" s="184"/>
      <c r="F25" s="184"/>
      <c r="G25" s="185"/>
      <c r="H25" s="186" t="n">
        <f aca="false">+'Anexo 2 Bis'!D18</f>
        <v>614413.59</v>
      </c>
      <c r="I25" s="186" t="n">
        <f aca="false">+'Anexo I Programacion Financiera'!K25</f>
        <v>0</v>
      </c>
      <c r="J25" s="186" t="n">
        <f aca="false">+H25-I25</f>
        <v>614413.59</v>
      </c>
      <c r="K25" s="187" t="s">
        <v>141</v>
      </c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8.75" hidden="false" customHeight="true" outlineLevel="0" collapsed="false">
      <c r="A26" s="173" t="s">
        <v>38</v>
      </c>
      <c r="B26" s="183" t="n">
        <v>14</v>
      </c>
      <c r="C26" s="188" t="s">
        <v>39</v>
      </c>
      <c r="D26" s="184"/>
      <c r="E26" s="184"/>
      <c r="F26" s="184"/>
      <c r="G26" s="185"/>
      <c r="H26" s="186" t="n">
        <f aca="false">+H24-H25</f>
        <v>-614413.59</v>
      </c>
      <c r="I26" s="186" t="n">
        <f aca="false">+I24-I25</f>
        <v>0</v>
      </c>
      <c r="J26" s="186" t="n">
        <f aca="false">+J24-J25</f>
        <v>-614413.59</v>
      </c>
      <c r="K26" s="187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s="51" customFormat="true" ht="24.75" hidden="false" customHeight="true" outlineLevel="0" collapsed="false">
      <c r="A27" s="193" t="s">
        <v>40</v>
      </c>
      <c r="B27" s="194" t="n">
        <v>15</v>
      </c>
      <c r="C27" s="195" t="s">
        <v>41</v>
      </c>
      <c r="D27" s="196"/>
      <c r="E27" s="196"/>
      <c r="F27" s="196"/>
      <c r="G27" s="197"/>
      <c r="H27" s="198" t="n">
        <f aca="false">+H23+H26</f>
        <v>-57972853.18</v>
      </c>
      <c r="I27" s="198" t="n">
        <f aca="false">+I23+I26</f>
        <v>0</v>
      </c>
      <c r="J27" s="198" t="n">
        <f aca="false">+J23+J26</f>
        <v>-57972853.18</v>
      </c>
      <c r="K27" s="179"/>
    </row>
    <row r="30" customFormat="false" ht="21" hidden="false" customHeight="true" outlineLevel="0" collapsed="false"/>
    <row r="31" customFormat="false" ht="9" hidden="false" customHeight="true" outlineLevel="0" collapsed="false"/>
    <row r="32" customFormat="false" ht="9.75" hidden="false" customHeight="true" outlineLevel="0" collapsed="false"/>
  </sheetData>
  <mergeCells count="2">
    <mergeCell ref="A1:K1"/>
    <mergeCell ref="A3:K3"/>
  </mergeCells>
  <printOptions headings="false" gridLines="false" gridLinesSet="true" horizontalCentered="false" verticalCentered="false"/>
  <pageMargins left="0.984027777777778" right="0.39375" top="1.575" bottom="1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2005-10-29T15:03:20Z</dcterms:created>
  <dc:creator>Fede</dc:creator>
  <dc:language>es-AR</dc:language>
  <cp:lastModifiedBy>Usuario</cp:lastModifiedBy>
  <cp:lastPrinted>2015-05-19T14:44:21Z</cp:lastPrinted>
  <dcterms:modified xsi:type="dcterms:W3CDTF">2015-05-19T15:58:02Z</dcterms:modified>
  <cp:revision>0</cp:revision>
</cp:coreProperties>
</file>